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9"/>
  <workbookPr/>
  <mc:AlternateContent xmlns:mc="http://schemas.openxmlformats.org/markup-compatibility/2006">
    <mc:Choice Requires="x15">
      <x15ac:absPath xmlns:x15ac="http://schemas.microsoft.com/office/spreadsheetml/2010/11/ac" url="C:\Users\Javier\Desktop\Inicio Curso 25-26\Programaciones 25-26\"/>
    </mc:Choice>
  </mc:AlternateContent>
  <xr:revisionPtr revIDLastSave="3" documentId="11_9A9F780A36115A059B459C1A71F56B23AB9A7175" xr6:coauthVersionLast="47" xr6:coauthVersionMax="47" xr10:uidLastSave="{F6E24DBE-274B-4A3F-99EA-41859462F208}"/>
  <bookViews>
    <workbookView xWindow="0" yWindow="0" windowWidth="9720" windowHeight="7500" tabRatio="776" activeTab="1" xr2:uid="{00000000-000D-0000-FFFF-FFFF00000000}"/>
  </bookViews>
  <sheets>
    <sheet name="Portada" sheetId="1" r:id="rId1"/>
    <sheet name="Contexto" sheetId="20" r:id="rId2"/>
    <sheet name="1.PSyDO" sheetId="19" r:id="rId3"/>
    <sheet name="2.Com" sheetId="2" r:id="rId4"/>
    <sheet name="3.CE" sheetId="16" r:id="rId5"/>
    <sheet name="4.CE2" sheetId="17" r:id="rId6"/>
    <sheet name="5.SB" sheetId="4" r:id="rId7"/>
    <sheet name="6.UP" sheetId="5" r:id="rId8"/>
    <sheet name="7.SA" sheetId="18" r:id="rId9"/>
    <sheet name="8.MyR" sheetId="6" r:id="rId10"/>
    <sheet name="9.E1" sheetId="11" r:id="rId11"/>
    <sheet name="10.D" sheetId="8" r:id="rId12"/>
    <sheet name="11.ACyAE" sheetId="7" r:id="rId13"/>
    <sheet name="12.R" sheetId="12" r:id="rId14"/>
    <sheet name="13.AE" sheetId="9" r:id="rId15"/>
    <sheet name="AUX" sheetId="15" r:id="rId16"/>
  </sheets>
  <externalReferences>
    <externalReference r:id="rId17"/>
  </externalReferences>
  <calcPr calcId="191028"/>
  <customWorkbookViews>
    <customWorkbookView name="Celdas" guid="{54CB08BF-6DAB-4B61-BB17-C94BFB59962B}" maximized="1" xWindow="-8" yWindow="-8" windowWidth="1936" windowHeight="1056"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2" i="4" l="1"/>
  <c r="E21" i="4"/>
  <c r="E20" i="4"/>
  <c r="E19" i="4"/>
  <c r="E18" i="4"/>
  <c r="E17" i="4"/>
  <c r="E16" i="4"/>
  <c r="E15" i="4"/>
  <c r="E14" i="4"/>
  <c r="E13" i="4"/>
  <c r="E12" i="4"/>
  <c r="E11" i="4"/>
  <c r="E10" i="4"/>
  <c r="E9" i="4"/>
  <c r="E8" i="4"/>
  <c r="E7" i="4"/>
  <c r="E6" i="4"/>
  <c r="E5" i="4"/>
  <c r="E4" i="4"/>
  <c r="E3" i="4"/>
  <c r="H25" i="17"/>
  <c r="E25" i="17"/>
  <c r="C25" i="17"/>
  <c r="B25" i="17"/>
  <c r="A25" i="17" s="1"/>
  <c r="H24" i="17"/>
  <c r="E24" i="17"/>
  <c r="A24" i="17"/>
  <c r="H23" i="17"/>
  <c r="E23" i="17"/>
  <c r="C23" i="17"/>
  <c r="B23" i="17"/>
  <c r="A23" i="17" s="1"/>
  <c r="H22" i="17"/>
  <c r="E22" i="17"/>
  <c r="A22" i="17"/>
  <c r="H21" i="17"/>
  <c r="E21" i="17"/>
  <c r="C21" i="17"/>
  <c r="B21" i="17"/>
  <c r="A21" i="17" s="1"/>
  <c r="H20" i="17"/>
  <c r="E20" i="17"/>
  <c r="A20" i="17"/>
  <c r="H19" i="17"/>
  <c r="E19" i="17"/>
  <c r="C19" i="17"/>
  <c r="B19" i="17"/>
  <c r="A19" i="17" s="1"/>
  <c r="H18" i="17"/>
  <c r="E18" i="17"/>
  <c r="A18" i="17"/>
  <c r="H17" i="17"/>
  <c r="E17" i="17"/>
  <c r="C17" i="17"/>
  <c r="B17" i="17"/>
  <c r="A17" i="17" s="1"/>
  <c r="H16" i="17"/>
  <c r="E16" i="17"/>
  <c r="A16" i="17"/>
  <c r="H15" i="17"/>
  <c r="E15" i="17"/>
  <c r="A15" i="17"/>
  <c r="H14" i="17"/>
  <c r="E14" i="17"/>
  <c r="A14" i="17"/>
  <c r="H13" i="17"/>
  <c r="E13" i="17"/>
  <c r="C13" i="17"/>
  <c r="B13" i="17"/>
  <c r="A13" i="17" s="1"/>
  <c r="H12" i="17"/>
  <c r="E12" i="17"/>
  <c r="A12" i="17"/>
  <c r="H11" i="17"/>
  <c r="E11" i="17"/>
  <c r="C11" i="17"/>
  <c r="B11" i="17"/>
  <c r="A11" i="17" s="1"/>
  <c r="H10" i="17"/>
  <c r="E10" i="17"/>
  <c r="A10" i="17"/>
  <c r="H9" i="17"/>
  <c r="E9" i="17"/>
  <c r="C9" i="17"/>
  <c r="B9" i="17"/>
  <c r="A9" i="17" s="1"/>
  <c r="H8" i="17"/>
  <c r="E8" i="17"/>
  <c r="A8" i="17"/>
  <c r="H7" i="17"/>
  <c r="E7" i="17"/>
  <c r="C7" i="17"/>
  <c r="B7" i="17"/>
  <c r="A7" i="17" s="1"/>
  <c r="H6" i="17"/>
  <c r="E6" i="17"/>
  <c r="A6" i="17"/>
  <c r="H5" i="17"/>
  <c r="E5" i="17"/>
  <c r="C5" i="17"/>
  <c r="B5" i="17"/>
  <c r="A5" i="17" s="1"/>
  <c r="H4" i="17"/>
  <c r="E4" i="17"/>
  <c r="A4" i="17"/>
  <c r="H3" i="17"/>
  <c r="E3" i="17"/>
  <c r="B3" i="17"/>
  <c r="A3" i="17" s="1"/>
  <c r="H2" i="17"/>
  <c r="E2" i="17"/>
  <c r="A2" i="17"/>
  <c r="B14" i="16"/>
  <c r="F14" i="16" s="1"/>
  <c r="G25" i="17" s="1"/>
  <c r="B13" i="16"/>
  <c r="F13" i="16" s="1"/>
  <c r="B12" i="16"/>
  <c r="F12" i="16" s="1"/>
  <c r="G20" i="17" s="1"/>
  <c r="B11" i="16"/>
  <c r="F11" i="16" s="1"/>
  <c r="G18" i="17" s="1"/>
  <c r="B10" i="16"/>
  <c r="F10" i="16" s="1"/>
  <c r="G16" i="17" s="1"/>
  <c r="B9" i="16"/>
  <c r="F9" i="16" s="1"/>
  <c r="G15" i="17" s="1"/>
  <c r="B8" i="16"/>
  <c r="F8" i="16" s="1"/>
  <c r="G13" i="17" s="1"/>
  <c r="B7" i="16"/>
  <c r="F7" i="16" s="1"/>
  <c r="G10" i="17" s="1"/>
  <c r="B6" i="16"/>
  <c r="F6" i="16" s="1"/>
  <c r="G8" i="17" s="1"/>
  <c r="B5" i="16"/>
  <c r="F5" i="16" s="1"/>
  <c r="G6" i="17" s="1"/>
  <c r="B4" i="16"/>
  <c r="F4" i="16" s="1"/>
  <c r="B3" i="16"/>
  <c r="F3" i="16" s="1"/>
  <c r="G2" i="17" s="1"/>
  <c r="G23" i="17" l="1"/>
  <c r="G5" i="17"/>
  <c r="G24" i="17"/>
  <c r="G9" i="17"/>
  <c r="G3" i="17"/>
  <c r="G17" i="17"/>
  <c r="G7" i="17"/>
  <c r="G12" i="17"/>
  <c r="G11" i="17"/>
  <c r="G14" i="17"/>
  <c r="G19" i="17"/>
  <c r="G22" i="17"/>
  <c r="G21" i="17"/>
  <c r="G4" i="17"/>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<sst xmlns="http://schemas.openxmlformats.org/spreadsheetml/2006/main" count="1027" uniqueCount="547">
  <si>
    <t>Índice</t>
  </si>
  <si>
    <t>Perfil de salida y descriptores operativos secuenciados por curso</t>
  </si>
  <si>
    <t>La contribución de la materia al desarrollo de las competencias clave a través de los descriptores del Perfil de salida, su relacción con las competencias específicas y el peso de cada una dentro de la asignatura</t>
  </si>
  <si>
    <t>Relación entre las competencias clave y los criterios de evaluación y la secuenciación de estos últimos.</t>
  </si>
  <si>
    <t>Fragmentación de criterios de evaluación en subcriterios y la contribución de cada uno al criterio</t>
  </si>
  <si>
    <t>Los contenidos, redactados en forma de saberes básicos, de cada materia y su distribución progresiva a lo largo de cada curso, incluyendo aquellos contenidos complementarios que, en su caso, se considere necesario incorporar para el cumplimiento de los objetivos de la Educación Secundaria Obligatoria y la adquisición de las competencias correspondientes.</t>
  </si>
  <si>
    <t>Desarrollo de unidades de programación indicando métodos pedagógicos y didácticos, instrumentos de evaluación y temporalización</t>
  </si>
  <si>
    <t>Desarrollo de las situaciones de aprendizaje indicando métodos pedagógicos y didácticos, instrumentos de evaluación y temporalización</t>
  </si>
  <si>
    <t>Los materiales y recursos didácticos que se vayan a utilizar.</t>
  </si>
  <si>
    <t>Centro</t>
  </si>
  <si>
    <t>Colegio Puente</t>
  </si>
  <si>
    <t>Los procedimientos, instrumentos de evaluación y criterios de calificación del aprendizaje del alumnado, así como el procedimiento de actuación en caso de alumnos progreso no adecuado</t>
  </si>
  <si>
    <t>Departamento</t>
  </si>
  <si>
    <t>Religión</t>
  </si>
  <si>
    <t xml:space="preserve">Las medidas de atención a la diversidad del curso de la etapa correspondiente. </t>
  </si>
  <si>
    <t>Etapa</t>
  </si>
  <si>
    <t>ESO</t>
  </si>
  <si>
    <t xml:space="preserve">Las actividades complementarias y extraescolares que se pretenden realizar desde el departamento. </t>
  </si>
  <si>
    <t>Asignatura</t>
  </si>
  <si>
    <t>Las actividades de recuperación y los procedimientos para la evaluación del alumnado con materias pendientes de cursos anteriores, teniendo en cuenta lo dispuesto en los artículos 13 y 36.</t>
  </si>
  <si>
    <t>Curso</t>
  </si>
  <si>
    <t>1º</t>
  </si>
  <si>
    <t>Profesor</t>
  </si>
  <si>
    <t>Javier López Campo-Cossío</t>
  </si>
  <si>
    <t>Los criterios para la evaluación del desarrollo de la programación y de la práctica docente e indicadores de logro</t>
  </si>
  <si>
    <t>Fecha</t>
  </si>
  <si>
    <t>Contexto</t>
  </si>
  <si>
    <t>El Colegio Puente III, es un Centro privado, concertado en todos sus niveles con la Consejería de Educación y Juventud del Gobierno de Cantabria excepto el primer ciclo de E. Infantil (2 años). </t>
  </si>
  <si>
    <t>Cuenta con una línea desde el último curso del primer ciclo de E. Infantil hasta 4º ESO. Además, también oferta un Ciclo Formativo de Grado medio de Gestión Administrativa. </t>
  </si>
  <si>
    <t xml:space="preserve">Está ubicado en el Municipio de El Astillero (Cantabria), a unos 7 kilómetros de Santander. Dentro de dicho municipio, el centro se localiza entre la Avenida de España nº 22 y la Calle de Santa Ana. </t>
  </si>
  <si>
    <t>Astillero es un pueblo con una alta dedicación industrial, preferentemente de la rama del metal, siendo de destacar la que se dedica a la construcción naval y da nombre al municipio, así como los tres polígonos industriales que también existen.</t>
  </si>
  <si>
    <t>La población está muy concentrada en el núcleo urbano, donde viven la mayoría de sus más de dieciocho mil habitantes. La mayoría de los alumnos viven próximos al colegio, por lo que no utilizan medio de transporte. </t>
  </si>
  <si>
    <t>Otro porcentaje de alumnos accede desde localidades y municipios vecinos como Camargo, Medio Cudeyo o Ribamontán al Mar. Éstos utilizan el autobús, el tren de cercanías o el vehículo particular para llegar al centro.</t>
  </si>
  <si>
    <t>La zona donde se encuentra el Colegio está formada por viviendas de tipo social, aunque también proliferan numerosas construcciones modernas que se agrupan en torno de la Ría de Solía. </t>
  </si>
  <si>
    <t>Todos los años se reciben alumnos que ya estaban matriculados en otros Centros del Municipio, preferentemente en cursos bajos y en 1º de E.S.O. Las razones que exponen las familias para este traslado son:  </t>
  </si>
  <si>
    <r>
      <t>·</t>
    </r>
    <r>
      <rPr>
        <sz val="7"/>
        <color theme="1"/>
        <rFont val="Times New Roman"/>
        <family val="1"/>
      </rPr>
      <t xml:space="preserve">          </t>
    </r>
    <r>
      <rPr>
        <sz val="11"/>
        <color theme="1"/>
        <rFont val="Calibri"/>
        <family val="2"/>
      </rPr>
      <t>Poca atención en el otro Centro a alumnos con necesidades educativas especiales. </t>
    </r>
  </si>
  <si>
    <r>
      <t>·</t>
    </r>
    <r>
      <rPr>
        <sz val="7"/>
        <color theme="1"/>
        <rFont val="Times New Roman"/>
        <family val="1"/>
      </rPr>
      <t xml:space="preserve">          </t>
    </r>
    <r>
      <rPr>
        <sz val="11"/>
        <color theme="1"/>
        <rFont val="Calibri"/>
        <family val="2"/>
      </rPr>
      <t>Falta de continuidad en el Centro para toda la escolarización obligatoria, lo que ocasiona que deban acudir a un I.E.S. a una edad muy temprana. </t>
    </r>
  </si>
  <si>
    <r>
      <t>·</t>
    </r>
    <r>
      <rPr>
        <sz val="7"/>
        <color theme="1"/>
        <rFont val="Times New Roman"/>
        <family val="1"/>
      </rPr>
      <t xml:space="preserve">          </t>
    </r>
    <r>
      <rPr>
        <sz val="11"/>
        <color theme="1"/>
        <rFont val="Calibri"/>
        <family val="2"/>
      </rPr>
      <t>Reconocimiento de la labor de nuestro Centro. </t>
    </r>
  </si>
  <si>
    <t>El absentismo escolar es escaso, salvo contadas excepciones. Cuando se produce, existe una buena coordinación con los Servicios Sociales del Ayuntamiento, que intervienen rápidamente para solucionar los problemas que puedan existir. También se aplica el protocolo de absentismo, en su caso. </t>
  </si>
  <si>
    <t xml:space="preserve">Este grupo de alumnos de 1º ESO que cursan Religión católica lo hacen de forma voluntaria y orientados por sus familias – se trata de una materia curricular de libre elección-  así como por los tutores del último curso de Educación Primaria. </t>
  </si>
  <si>
    <t xml:space="preserve">Lo constituyen un total de 9 alumnos (1 chicos y 8 chicas) que no presentan dificultades significativas de aprendizaje en esta asignatura. </t>
  </si>
  <si>
    <t>Las clases se imparten en su aula/taller y los contenidos, inspirados en la antropología cristiana, contribuyen a enriquecer su proceso formativo dentro de la tradición religiosa familiar, a madurar su identidad personal, a aprender hábitos y valores que dan sentido cristiano y humano a su vida como el de la inclusión de todos que se contempla en nuestro ideario educativo.</t>
  </si>
  <si>
    <t>Competencia</t>
  </si>
  <si>
    <t>Descriptor operativo</t>
  </si>
  <si>
    <t>ESO1</t>
  </si>
  <si>
    <t>3º PRIMARIA</t>
  </si>
  <si>
    <t>ESO2</t>
  </si>
  <si>
    <t>5º PRIMARIA</t>
  </si>
  <si>
    <t>ESO3</t>
  </si>
  <si>
    <t>ESO4</t>
  </si>
  <si>
    <t>Competencia en comunicación lingüística</t>
  </si>
  <si>
    <t>CCL1. Se expresa de forma oral, escrita, signada o multimodal con coherencia, corrección y adecuación a los diferentes contextos sociales, y participa en interacciones comunicativas con actitud cooperativa y respetuosa tanto para intercambiar información, crear conocimiento y transmitir opiniones, como para construir vínculos personales.</t>
  </si>
  <si>
    <t>CCL1-1. Comprende, interpreta y valora (señalando la fuente) textos ora les, escritos, signados o multimodales seleccionados y adaptados de los ámbitos personal, social, educativo y profesional para participar en diferentes contextos educativos de manera activa (guiada) e informada y para construir conocimiento.</t>
  </si>
  <si>
    <t>CCL1-2. Comprende, interpreta y valora (señalando la fuente, objetividad e intencionalidad) textos orales, escritos, signados o multimodales seleccionados de los ámbitos personal, social, educativo y profesional para participar en diferentes contextos educativos de manera activa (guiada) e informada y para construir conocimiento.</t>
  </si>
  <si>
    <t>CCL1-4. Comprende, interpreta y valora con actitud crítica textos orales, escritos, signados o multimodales de los ámbitos personal, social, educativo y profesional para participar en diferentes contextos de manera activa e informada y para construir conocimiento. Produce textos escritos y multimodales coherentes, cohesionados, adecuados y correctos, atendiendo a las convenciones propias del género discursivo elegido para construir conocimiento.</t>
  </si>
  <si>
    <t>CCL1-3. Comprende, interpreta y valora (señalando sus elementos, interés y describiendo el contexto) textos orales, escritos, signados o multimodales de los ámbitos personal, social, educativo y profesional para participar en diferentes contextos de manera activa (autónoma) e informada y para construir conocimiento.</t>
  </si>
  <si>
    <t>CCL2. Comprende, interpreta y valora con actitud crítica textos orales, escritos, signados o multimodales de los ámbitos personal, social, educativo y profesional para participar en diferentes contextos de manera activa e informada y para construir conocimiento.</t>
  </si>
  <si>
    <t>CCL2-2. Comprende ,interpreta y valora textos escritos del ámbito personal, social y educativo para participar en diferentes contextos de manera activa.</t>
  </si>
  <si>
    <t>CCL2-2. Comprende,interpreta y valora textos de diferentes ámbitos ( personal,educativo, social y profesional) , identificando el punto de vista y la intención del emisor para participar en diferentes contextos de manera activa.</t>
  </si>
  <si>
    <t>CC4. Comprende, interpreta y valora con actitud crítica textos orales y escritos , signados o multimodales de todos los ámbitos de la comunicación para participar de manera activa en todos los contextos posibles con el fin último de construir conocimiento.</t>
  </si>
  <si>
    <t>CCL-3.Comprende, interpreta y valora con actitud crítica textos orales, escritos, signados o multimodales de diferentes ámbitos para participar en diferentes contextos de manera activa e informada. Produce textos escritos y multimodales coherentes, cohesionados, adecuados y correctos atendiendo al género discursivo elegido.</t>
  </si>
  <si>
    <t>CCL3. Localiza, selecciona y contrasta de manera progresivamente autónoma información procedente de diferentes fuentes, evaluando su fiabilidad y pertinencia en función de los objetivos de lectura y evitando los riesgos de manipulación y desinformación, y la integra y transforma en conocimiento para comunicarla adoptando un punto de vista creativo, crítico y personal a la par que respetuoso con la propiedad intelectual.</t>
  </si>
  <si>
    <t>CCL3-1.Selecciona y contrasta información( guiada)procedente de diferentes fuentes evaluando su fiabilidad para integrarla y transformarla en conocimiento.  Consulta fuentes de información variadas y seguras de manera individual o colectiva para la realización de trabajos o proyectos. Utiliza la biblioteca escolar como centro neurálgico para el desarrollo de esta competencia.</t>
  </si>
  <si>
    <t>CCL3-2. Selecciona y contrasta información  de manera guiada procedente de diferentes fuentes evaluando su fiabilidad para integrarla y transformarla en conocimiento. Consulta fuentes de información variadas y seguras de manera individual y colectiva para la realización de trabajos y proyectos . Utiliza la biblioteca escolar como centro neurálgico para el desarrollo de esta competencia.</t>
  </si>
  <si>
    <t xml:space="preserve">CCL-3-4. Localiza, selecciona y contrasta informació procedente de diferentes fuentes de forma autónoma, evaluando su fiabilidad y pertiencia en función de los objetivos de lecturar y evitando los riesgos </t>
  </si>
  <si>
    <t>CCL3-3. Localiza, selecciona y contrasta información procedente de diferentes fuentes de forma autónoma, evaluando su fiabilidad y pertinencia en en función de los objetivos de lectura y evitando los riesgos de manipulación y desinformación, e integrarla y transformarla en conocimiento, para comunicarla desde un punto de vista críticoy personal a la par que  respetuoso con la propiedad intelectual. Reconoce cuado y como necesita buscar información, cómo gestionarla, evaluarla y comunicarla adoptando un punto de vista crítico y personal evidenciando una actitud ética y responsable con la propiedad intelectual y con la identidad digital.</t>
  </si>
  <si>
    <t>CCL4. Lee con autonomía obras diversas adecuadas a su edad, seleccionando las que mejor se ajustan a sus gustos e intereses; aprecia el patrimonio literario como cauce privilegiado de la experiencia individual y colectiva; y moviliza su propia experiencia biográfica y sus conocimientos literarios y culturales para construir y compartir su interpretación de las obras y para crear textos de intención literaria de progresiva complejidad.</t>
  </si>
  <si>
    <t>CCL3-1. Lee de manera progresivamente autónoma obras diversas adecuadas a su edad configurando un itinerario lector que evolucione en cuanto a diversidad , complejidad y calidad de las obras para construir sus propia identidad lectora y para disfrutar de la lectura. Construye textos de intención literaria de forma progresivamente autónoma.</t>
  </si>
  <si>
    <t>CCL3-2. Lee de manera progresivamente autónoma obras diversas adecuadas a su edad configurando un itinerario lector que evolucione en cuanto a diversidad, complejidad y calidad de las obras para costruir su propia identidad lectora y para disfrutar de la lectura. Construye textos de intención literaria de forma progresivamente autónoma.</t>
  </si>
  <si>
    <t>CCL4-4. Lee con autonomía obras diversas adecuadas a su edad como fuente de placer y conocimiento, configurando un itinerario lector que evolucione en cuanto a diversidad, a complejidad y calidad de las obras y compartir experiencias de lectura , para construir la propia identidad lectora y para disfrutar de la dimensión social de la lectura. Aprecia el patrimonio literario como cauce privilegiado de la experiencia individual y colectiva . Construye textos de intención literaria de forma autónoma.</t>
  </si>
  <si>
    <t>CCL4-3. Lee con autonomía obras diversas que se ajustan a sus gustos y a su edad como fuente de placer y de conocimento, configurando un itinerario lector que evoluciones en cuanto a diversidad complejidad y calidad. Aprecia el patrimonio literario como cauce privilegiado de la experiencia individual y colectiva. Construye textos de intención literaria de forma autónoma.</t>
  </si>
  <si>
    <t>CCL5. Pone sus prácticas comunicativas al servicio de la convivencia democrática, la resolución dialogada de los conflictos y la igualdad de derechos de todas las personas, evitando los usos discriminatorios, así como los abusos de poder, para favorecer la utilización no solo eficaz sino también ética de los diferentes sistemas de comunicación.</t>
  </si>
  <si>
    <t>CCL5-1. Pone las propias prácticas comunicativas al servicio de la convivencia democrática, la resolución dialogada de conflictos y la igualdad de derechos de todas las personas. Reconoce un uso no discriminatorio del lenguaje al objeto de forjar relaciones interpersonales basados en la empatía y el respeto.</t>
  </si>
  <si>
    <t>CCL5-2. Pone las propias prácticas comunicativas al servicio de la convivencia democrática , la resolución dialogada de conflictos y la igualdad de derechos de las personas. Reconoce un uso no discriminatorio del lenguaje al objeto de forjar relaciones interpersonales basadas en la empatía y el respeto evitando los usos discriminatorios y los abusos de poder.</t>
  </si>
  <si>
    <t>CCL5-4. Pone las propias prácticas comunicativas al servicio de la convivencia democrática, la resolucion dialogada de los conflictos y la igualdad de derechos de todas las personas evitando los usos discriminatorios y los abusos de poder. Favorece la utilización eficaz y ética de los diferentes sistemas de comunicación. Es capaz de tomar la palabra en los ámbitos educativos, social y profesional en el ejercicio de una ciudadanía activa y comprometida en la construcción de una sociedad más equitativa, más democrática y más responsable en relación a los desafíos de la humanidad como la sostenibilidad del planeta y la erradicación de la violencia y de la creciente desigualdad social.</t>
  </si>
  <si>
    <t>CCL5-3. Pone  las propias prácticas comunicativas al servicio de la convivencia democrática, la resolución dialogada de los conflictos y la igualdad de derechos de todas las personas, evitando los usos discriminatorios, los abusos de poder. Favorece la utilización eficaz y ética de los diferentes sistemas de comunicación. Es capaz de tomar la palabra en los ámbitos educativo, social y profesional en el ejercicio de una ciudadanía activa y comprometida en la construcción de una sociedad más equitativa y más democrática.</t>
  </si>
  <si>
    <t>Competencia plurilingüe</t>
  </si>
  <si>
    <t>CP1. Usa eficazmente una o más lenguas, además de la lengua o lenguas familiares, para responder a sus necesidades comunicativas, de manera apropiada y adecuada tanto a su desarrollo e intereses como a diferentes situaciones y contextos de los ámbitos personal, social, educativo y profesional.</t>
  </si>
  <si>
    <t>CP1-1. Identifica la información esencial en una o más lenguas, además de la lengua o lenguas familiares, para comunicarse de manera básica en situaciones cotidianas</t>
  </si>
  <si>
    <t>CP1-2. Comprende lo esencial de una o más lenguas, además de la lengua o lenguas familiares, para comunicarse en situaciones cotidianas.</t>
  </si>
  <si>
    <t>CP1-4. Usa eficazmente una o más lenguas, además de la lengua o lenguas familiares, para responder a sus necesidades comunicativas, de manera apropiada y adecuada tanto a su desarrollo e intereses como a diferentes situaciones y contextos de los ámbitos personal, social, educativo y profesional.</t>
  </si>
  <si>
    <t>CP1-3. Usa una o más lenguas, además de la lengua o lenguas familiares, para responder a sus necesidades comunicativas, de acuerdo a su desarrollo e intereses en contextos de los ámbitos personal, social, educativo y profesional.</t>
  </si>
  <si>
    <t>CP2. A partir de sus experiencias, realiza transferencias entre distintas lenguas como estrategia para comunicarse y ampliar su repertorio lingüístico individual.</t>
  </si>
  <si>
    <t>CP2-1. Realiza transferencias entre distintas lenguas identificando, con ayuda, similitudes entre aspectos gramaticales o de forma que comparten, como estrategia para comunicarse y ampliar su repertorio lingüístico individual.</t>
  </si>
  <si>
    <t>CP2-2. Realiza transferencias entre distintas lenguas identificando, sin ayuda, similitudes entre aspectos gramaticales o de forma que comparten, como estrategia para comunicarse y ampliar su repertorio lingüístico individual.</t>
  </si>
  <si>
    <t>CP2-4. A partir de sus experiencias, realiza transferencias entre distintas lenguas como estrategia para comunicarse y ampliar su repertorio lingüístico individual.</t>
  </si>
  <si>
    <t>CP2-3. A partir de sus experiencias, comienza a realizar transferencias entre distintas lenguas como estrategia para comunicarse y ampliar su repertorio lingüístico individual.</t>
  </si>
  <si>
    <t>CP3. Conoce, valora y respeta la diversidad lingüística y cultural presente en la sociedad, integrándola en su desarrollo personal como factor de diálogo, para fomentar la cohesión social.Se</t>
  </si>
  <si>
    <t>CP3-1. Comienza a valorar la diversidad lingüística y cultural presente en la sociedad, integrándola en su desarrollo personal como factor de diálogo, para fomentar la cohesión social.</t>
  </si>
  <si>
    <t>CP3-2. Conoce y valora la diversidad lingüística y cultural presente en la sociedad, integrándola en su desarrollo personal como factor de diálogo, para fomentar la cohesión social.</t>
  </si>
  <si>
    <t>CP3-4. Conoce, valora y respeta la diversidad lingüística y cultural presente en la sociedad, integrándola en su desarrollo personal como factor de diálogo, para fomentar la cohesión social.</t>
  </si>
  <si>
    <t>CP3-3. Conoce, valora y empieza a respetar la diversidad lingüística y cultural presente en la sociedad, integrándola en su desarrollo personal como factor de diálogo, para fomentar la cohesión social.</t>
  </si>
  <si>
    <t>Competencia matemática y en ciencia, tecnología e ingeniería</t>
  </si>
  <si>
    <t>STEM1. Utiliza métodos inductivos y deductivos propios del razonamiento matemático en situaciones conocidas, y selecciona y emplea diferentes estrategias para resolver problemas analizando críticamente las soluciones y reformulando el procedimiento, si fuera necesario.</t>
  </si>
  <si>
    <t>STEM1-1. Identifica la información relevante de un problema matemático, conoce estrategias de resolución y comprueba las soluciones obtenidas.</t>
  </si>
  <si>
    <t>STEM1-2. Comprende la información relevante de un problema matemático, selecciona y emplea diferentes estrategias para resolverlo y comprueba y analiza críticamente las soluciones obtenidas.</t>
  </si>
  <si>
    <t>STEM1-4. Utiliza métodos inductivos y deductivos propios del razonamiento matemático en situaciones conocidas, y selecciona y emplea diferentes estrategias para resolver problemas analizando críticamente las soluciones y reformulando el procedimiento, si fuera necesario</t>
  </si>
  <si>
    <t>STEM1-3. Comprende la información relevante de un problema matemático, selecciona la estrategia adecuada para resolverlo y comprueba y analiza críticamente las soluciones obtenidas.</t>
  </si>
  <si>
    <t>STEM2. Utiliza el pensamiento científico para entender y explicar los fenómenos que ocurren a su alrededor, confiando en el conocimiento como motor de desarrollo, planteándose preguntas y comprobando hipótesis mediante la experimentación y la indagación, utilizando herramientas e instrumentos adecuados, apreciando la importancia de la precisión y la veracidad y mostrando una actitud crítica acerca del alcance y las limitaciones de la ciencia.</t>
  </si>
  <si>
    <t>STEM2-1. Utiliza el pensamiento científico para entender y explicar los fenómenos que ocurren a su alrededor, y valora el conocimiento como motor de desarrollo de una sociedad.</t>
  </si>
  <si>
    <t>STEM2-2. Utiliza el pensamiento científico para entender y explicar los fenómenos que ocurren a su alrededor, confia en el conocimiento como motor de desarrollo, se plantea preguntas y comprueba hipótesis mediante la experimentación y la indagación.</t>
  </si>
  <si>
    <t>STEM2-4.  Utiliza el pensamiento científico para entender y explicar los fenómenos que ocurren a su alrededor, confiando en el conocimiento como motor de desarrollo.   Se plantea preguntas y comprueba hipótesis mediante la experimentación y la indagación, utilizando herramientas e instrumentos adecuados, apreciando la importancia de la precisión y la veracidad de los resultados y muestra una actitud crítica acerca del alcance y las limitaciones de la ciencia.</t>
  </si>
  <si>
    <t>STEM2-3.  Utiliza el pensamiento científico para entender y explicar los fenómenos que ocurren a su alrededor, confiando en el conocimiento como motor de desarrollo, se plantea preguntas y comprueba  hipótesis mediante la experimentación y la indagación utilizando herramientas e instrumentos adecuados y aprecia la importancia de la precisión y la veracidad de los resultados.</t>
  </si>
  <si>
    <t>STEM3. Plantea y desarrolla proyectos diseñando, fabricando y evaluando diferentes prototipos o modelos para generar o utilizar productos que den solución a una necesidad o problema de forma creativa y en equipo, procurando la participación de todo el grupo, resolviendo pacíficamente los conflictos que puedan surgir, adaptándose ante la incertidumbre y valorando la importancia de la sostenibilidad.</t>
  </si>
  <si>
    <t>STEM3-1.  Evalua diferentes prototipos o modelos para generar o utilizar productos que den solución a una necesidad o problema de forma creativa y en equipo, procurando la participación de todo el grupo, resolviendo pacíficamente los conflictos que puedan surgir, y valorando la importancia de la sostenibilidad.</t>
  </si>
  <si>
    <t>STEM3-2.  desarrolla proyectos  fabricando y evaluando diferentes prototipos o modelos para generar o utilizar productos que den solución a una necesidad o problema de forma creativa y en equipo, procurando la participación de todo el grupo, resolviendo pacíficamente los conflictos que puedan surgir, y valorando la importancia de la sostenibilidad.</t>
  </si>
  <si>
    <t>STEM3-4. Plantea y desarrolla proyectos diseñando, fabricando y evaluando diferentes prototipos o modelos para generar o utilizar productos que den solución a una necesidad o problema de forma creativa y en equipo, procurando la participación de todo el grupo, resolviendo pacíficamente los conflictos que puedan surgir, adaptándose ante la incertidumbre y valorando la importancia de la sostenibilidad.</t>
  </si>
  <si>
    <t>STEM3-3.  desarrolla proyectos diseñando, fabricando y evaluando diferentes prototipos o modelos para generar o utilizar productos que den solución a una necesidad o problema de forma creativa y en equipo, procurando la participación de todo el grupo, resolviendo pacíficamente los conflictos que puedan surgir,  y valorando la importancia de la sostenibilidad.</t>
  </si>
  <si>
    <t>STEM4. Interpreta  los elementos más relevantes de procesos, razonamientos, demostraciones, métodos y resultados científicos, matemáticos y tecnológicos de forma clara y precisa y en diferentes formatos (gráficos, tablas, diagramas, fórmulas, esquemas, símbolos...), aprovechando de forma crítica la cultura digital e incluyendo el lenguaje matemático-formal con ética y responsabilidad, para compartir y construir nuevos conocimientos.</t>
  </si>
  <si>
    <t>STEM4-1.  Interpreta  los elementos más relevantes de procesos, razonamientos, demostraciones y resultados científicos, matemáticos y tecnológicos de forma clara y precisa ,  incluyendo el lenguaje matemático-formal con responsabilidad.</t>
  </si>
  <si>
    <t>STEM4-2. Interpreta  los elementos más relevantes de procesos, razonamientos, demostraciones, métodos y resultados científicos, matemáticos y tecnológicos de forma clara y precisa y en diferentes formatos (gráficos, tablas,  fórmulas, esquemas, símbolos...), aprovechando  la cultura digital para compartir  conocimientos.</t>
  </si>
  <si>
    <t>STEM4-4.  Interpreta y transmite los elementos más relevantes de procesos, razonamientos, demostraciones, métodos y resultados científicos, matemáticos y tecnológicos de forma clara y precisa y en diferentes formatos (gráficos, tablas, diagramas, fórmulas, esquemas, símbolos...), aprovechando de forma crítica la cultura digital e incluyendo el lenguaje matemático-formal con ética y responsabilidad, para compartir y construir nuevos conocimientos.</t>
  </si>
  <si>
    <t>STEM4-3. Interpreta  los elementos más relevantes de procesos, razonamientos, demostraciones, métodos y resultados científicos, matemáticos y tecnológicos de forma clara y precisa y en diferentes formatos (gráficos, tablas, diagramas, fórmulas, esquemas, símbolos...), aprovechando  la cultura digital e incluyendo el lenguaje matemático-formal con  responsabilidad, para compartir y construir nuevos conocimientos.</t>
  </si>
  <si>
    <t>STEM5. Emprende acciones fundamentadas científicamente para promover la salud física, mental y social, y preservar el medio ambiente y los seres vivos; y aplica principios de ética y seguridad en la realización de proyectos para transformar su entorno próximo de forma sostenible, valorando su impacto global y practicando el consumo responsable.</t>
  </si>
  <si>
    <t>STEM5-1. Emprende acciones  para promover la salud física, y preservar el medio ambiente y aplica principios de seguridad en la realización de proyectos para transformar su entorno próximo de forma sostenible.</t>
  </si>
  <si>
    <t>STEM5-2. Emprende acciones  para promover la salud física, y preservar el medio ambiente; y aplica principios de seguridad en la realización de proyectos para transformar su entorno próximo de forma sostenible,  practicando el consumo responsable.</t>
  </si>
  <si>
    <t>STEM5-4. Emprende acciones fundamentadas científicamente para promover la salud física, mental y social, y preservar el medio ambiente y los seres vivos; y aplica principios de ética y seguridad en la realización de proyectos para transformar su entorno próximo de forma sostenible, valorando su impacto global y practicando el consumo responsable.</t>
  </si>
  <si>
    <t>STEM5-3. Emprende acciones para promover la salud física, mental y social, y preservar el medio ambiente y los seres vivos; y aplica principios de seguridad en la realización de proyectos para transformar su entorno próximo de forma sostenible practicando el consumo responsable.</t>
  </si>
  <si>
    <t>Competencia digital</t>
  </si>
  <si>
    <t>CD1. Realiza búsquedas en internet atendiendo a criterios de validez, calidad, actualidad y fiabilidad, seleccionando los resultados de manera crítica y archivándolos, para recuperarlos, referenciarlos y reutilizarlos, respetando la propiedad intelectual.</t>
  </si>
  <si>
    <t>CD1-1. Conoce diferentes navegadores de internet y buscadores y los utiliza diferenciando los anuncios de las búsquedas en los resultados.</t>
  </si>
  <si>
    <t>CD1-2. Realiza búsquedas y selecciona resultados de manera crítica almacenándolos para su posterior recuperación.</t>
  </si>
  <si>
    <t>CD1-4. Realiza búsquedas en internet atendiendo a criterios de validez, calidad, actualidad y fiabilidad, seleccionando los resultados de manera crítica y archivándolos, para recuperarlos, referenciarlos y reutilizarlos, respetando la propiedad intelectual.</t>
  </si>
  <si>
    <t>CD1-3. Realiza búsquedas y selecciona resultados de manera crítica almacenándolos para su posterior recuperación, referenciando y respetando la propiedad intelectual en su uso.</t>
  </si>
  <si>
    <t>CD2. Gestiona y utiliza su entorno personal digital de aprendizaje para construir conocimiento y crear contenidos digitales, mediante estrategias de tratamiento de la información y el uso de diferentes herramientas digitales, seleccionando y configurando la más adecuada en función de la tarea y de sus necesidades de aprendizaje permanente.</t>
  </si>
  <si>
    <t>CD2-1. Crea, utiliza y/o elabora diferentes tipos de contenidos digitales de manera individual o colaborativa, seleccionando las herramientas digitales más adecuadas y gestionando de manera responsable sus acciones, presencia y visibilidad en la red y ejerciendo una ciudadanía activa y cívica.</t>
  </si>
  <si>
    <t>CD2-2. Interpreta algoritmos sencillos escritos en distintos lenguajes de programación y crea, utiliza y/o elabora diferentes tipos de contenidos digitales de manera individual o colaborativa, seleccionando las herramientas digitales más adecuadas y gestionando de manera responsable sus acciones, presencia y visibilidad en la red y ejerciendo una ciudadanía activa y cívica.</t>
  </si>
  <si>
    <t>CD2-4. Participa, colabora e interactúa mediante herramientas y/o plataformas virtuales para comunicarse, trabajar colaborativamente y compartir contenidos, datos e información, gestionando de manera responsable sus acciones, presencia y visibilidad en la red y ejerciendo una ciudadanía digital activa, cívica y reflexiva.</t>
  </si>
  <si>
    <t>CD2-3. Participa y colabora mediante herramientas y/o plataformas virtuales para comunicarse, trabajar colaborativamente y compartir contenidos, datos e información, gestionando de manera responsable sus acciones, presencia y visibilidad en la red y ejerciendo una ciudadanía digital activa, cívica y reflexiva.</t>
  </si>
  <si>
    <t>CD3. Se comunica, participa, colabora e interactúa compartiendo contenidos, datos e información mediante herramientas o plataformas virtuales, y gestiona de manera responsable sus acciones, presencia y visibilidad en la red, para ejercer una ciudadanía digital activa, cívica y reflexiva.</t>
  </si>
  <si>
    <t>CD3-1. Se comunica y comparte contenidos, datos e información mediante plataformas virtuales.</t>
  </si>
  <si>
    <t>CD3-2. Se comunica, participa, colabora e interactúa compartiendo contenidos, datos e información mediante herramientas o plataformas virtuales.</t>
  </si>
  <si>
    <t>CD3-4. Se comunica, participa, colabora e interactúa compartiendo contenidos, datos e información mediante herramientas o plataformas virtuales, y gestiona de manera responsable sus acciones, presencia y visibilidad en la red, para ejercer una ciudadanía digital activa, cívica y reflexiva.</t>
  </si>
  <si>
    <t>CD3-3. Se comunica, participa, colabora e interactúa compartiendo contenidos, datos e información mediante herramientas o plataformas virtuales, y gestiona de manera responsable sus acciones conociendo las consecuencias de sus actos.</t>
  </si>
  <si>
    <t>CD4. Identifica riesgos y adopta medidas preventivas al usar las tecnologías digitales para proteger los dispositivos, los datos personales, la salud y el medioambiente, y para tomar conciencia de la importancia y necesidad de hacer un uso crítico, legal, seguro, saludable y sostenible de dichas tecnologías.</t>
  </si>
  <si>
    <t>CD4-1. Conoce diferentes tipos de malware, como proteger los dispositivos frente a ellos y los riesgos que para las salud puede suponer el uso de dispositivos digitales.</t>
  </si>
  <si>
    <t>CD4-2. Entiende los posibles riesgos que pueden sufrir el hardware y las personas por perdida de datos y la necesidad de hacer un uso seguro de las tecnologías digitales.</t>
  </si>
  <si>
    <t>CD4-4. Identifica riesgos y adopta medidas preventivas al usar las tecnologías digitales para proteger los dispositivos, los datos personales, la salud y el medioambiente, y para tomar conciencia de la importancia y necesidad de hacer un uso crítico, legal, seguro, saludable y sostenible de dichas tecnologías.</t>
  </si>
  <si>
    <t>CD4-3. Identifica riesgos y adopta medidas preventivas al usar las tecnologías digitales para proteger dispositivos, los datos y la salud, y para tomar conciencia de la importancia de hacer un uso crítico, legal, seguro y saludables de dichas tecnologías.</t>
  </si>
  <si>
    <t>CD5. Desarrolla aplicaciones informáticas sencillas y soluciones tecnológicas creativas y sostenibles para resolver problemas concretos o responder a retos propuestos, mostrando interés y curiosidad por la evolución de las tecnologías digitales y por su desarrollo sostenible y uso ético.</t>
  </si>
  <si>
    <t>CD5-1. Se inicia en los lenguajes de programación conociendo sus elementos básicos y los utiliza adecuadamente.</t>
  </si>
  <si>
    <t>CD5-2. Utiliza herramientas para el aprendizaje de lenguajes de programación para resolver retos propuestos y muestra interés por la evolución de las tecnologías digitales.</t>
  </si>
  <si>
    <t>CD5-4. Desarrolla aplicaciones informáticas sencillas y soluciones tecnológicas creativas y sostenibles para resolver problemas concretos o responder a retos propuestos, mostrando interés y curiosidad por la evolución de las tecnologías digitales y por su desarrollo sostenible y uso ético.</t>
  </si>
  <si>
    <t>CD5-3. Desarrolla aplicaciones informáticas sencillas para resolver problemas concretos o responder a retos propuestos, mostrando interés y curiosidad por la evolución de las tecnologías digitales y por su uso ético.</t>
  </si>
  <si>
    <t>Competencia personal, social y de aprender a aprender</t>
  </si>
  <si>
    <t>CPSAA1. Regula y expresa sus emociones, fortaleciendo el optimismo, la resiliencia, la autoeficacia y la búsqueda de propósito y motivación hacia el aprendizaje, para gestionar los retos y cambios y armonizarlos con sus propios objetivos.</t>
  </si>
  <si>
    <t>CPSAA1-1. Identifica, regula y expresa sus emociones afrontando de forma adecuada los retos y cambios que surgen en la vida cotidiana y siendo capaz de trabajar con los otros y participar en la vida social.</t>
  </si>
  <si>
    <t>CPSAA1-2. Regula su capacidad afectivo-motivacional 
para afrontar con éxito las transiciones en la 
vida personal, el trabajo en equipo y la 
autorregulación emocional gestionando 
constructivamente los retos y cambios que 
surgen en su contexto cotidiano y 
armonizándolos con su participación social.</t>
  </si>
  <si>
    <t>CPSAA1-4. Regula y expresa sus emociones, fortaleciendo el optimismo, la resiliencia, la autoeficacia y la búsqueda de propósito y motivación hacia el aprendizaje, para gestionar los retos y cambios y armonizarlos con sus propios objetivos.</t>
  </si>
  <si>
    <t>CPSAA1-3. Regula y expresa sus emociones, fortaleciendo el optimismo, la resiliencia, la autoeficacia y la búsqueda de propósito y motivación hacia el aprendizaje, para gestionar los retos y cambios.</t>
  </si>
  <si>
    <t>CPSAA2. Comprende los riesgos para la salud relacionados con factores sociales, consolida estilos de vida saludable a nivel físico y mental, reconoce conductas contrarias a la convivencia y aplica estrategias para abordarlas.</t>
  </si>
  <si>
    <t>CPSAA2-1. Conoce los principales riesgos para la salud física y mental, adopta 
estilos de vida saludables, reconoce conductas contrarias a las normas de convivencia.</t>
  </si>
  <si>
    <t>CPSAA2-2.Identifica conductas contrarias a la 
convivencia, así como trastornos y 
enfermedades asociadas a la salud en el 
plano personal y social para realizar acciones 
individuales y/o grupales orientadas hacia un 
estilo de vida activo y saludable</t>
  </si>
  <si>
    <t>CPSAA2-4. Comprende los riesgos para la salud relacionados con factores sociales, consolida estilos de vida saludable a nivel físico y mental, reconoce conductas contrarias a la convivencia y aplica estrategias para abordarlas.</t>
  </si>
  <si>
    <t>CPSAA2-3. Comprende los riesgos para la salud relacionados con factores sociales, pone en práctica estilos de vida saludable, reconoce conductas contrarias a la convivencia y conoce estrategias para afrontarlas.</t>
  </si>
  <si>
    <t>CPSAA3. Comprende proactivamente las perspectivas y las experiencias de las demás personas y las incorpora a su aprendizaje, para participar en el trabajo en grupo, distribuyendo y aceptando tareas y responsabilidades de manera equitativa y empleando estrategias cooperativas.</t>
  </si>
  <si>
    <t>CPSAA3-1. Reconoce y respeta valores fundamentales como el respeto, la igualdad y la equidad, participando activamente en el trabajo en grupode enforque colaborativo y cooperativo.</t>
  </si>
  <si>
    <t>CPSAA3-2.Valora la importancia de la confianza, el 
respeto, la igualdad y la equidad, asumiendo 
roles para la participación activa en el trabajo 
en grupo de enfoque colaborativo y 
cooperativo de carácter progresivamente 
complejo, que permitan hacer frente a los 
conflictos y desacuerdos, para construir y 
mantener relaciones justas, respetuosas y 
equitativas</t>
  </si>
  <si>
    <t>CPSAA3-4. Comprende proactivamente las perspectivas y las experiencias de las demás personas y las incorpora a su aprendizaje, para participar en el trabajo en grupo, distribuyendo y aceptando tareas y responsabilidades de manera equitativa y empleando estrategias cooperativas.</t>
  </si>
  <si>
    <t>CPSAA3-3. Reconoce las perspectivas y las experiencias de las demás personas y las tiene en cuenta a la hora de participar en el trabajo en grupo, distribuyendo y aceptando tareas y responsabilidades de manera equitativa y empleando estrategias cooperativas.</t>
  </si>
  <si>
    <t>CPSAA4. Realiza autoevaluaciones sobre su proceso de aprendizaje, buscando fuentes fiables para validar, sustentar y contrastar la información y para obtener conclusiones relevantes.</t>
  </si>
  <si>
    <t>CPSAA4-1.Valora el aprendizaje y la autorregulación del trabajo y esfuerzo y pone en marcha métodos de autoevaluación y coevaluación para obtener conclusiones relevantes.</t>
  </si>
  <si>
    <t>CPSAA4-2.Reconoce el aprendizaje y la autorregulación 
del trabajo como procesos que duran toda la 
vida y que requieren de métodos de 
autoevaluación y de coevaluación entre 
iguales que permitan desarrollar ideas 
creativas, sintetizar y combinar conceptos e 
información de diferentes fuentes, evitando 
los sesgos que puedan afectarlas.</t>
  </si>
  <si>
    <t>CPSAA4-4. Realiza autoevaluaciones sobre su proceso de aprendizaje, buscando fuentes fiables para validar, sustentar y contrastar la información y para obtener conclusiones relevantes.</t>
  </si>
  <si>
    <t>CPSAA4-3. Autoevalua los aprendizajes realizados contrastando la información a través de fuentes fiables y así poder obtener conclusiones relevantes.</t>
  </si>
  <si>
    <t>CPSAA5. Planea objetivos a medio plazo y desarrolla procesos metacognitivos de retroalimentación para aprender de sus errores en el proceso de construcción del conocimiento.</t>
  </si>
  <si>
    <t>CPSAA5-1. Marca y revisa los tiempos, las metas y la secuenciación de las tareas en el diseño de sus planificaciones.</t>
  </si>
  <si>
    <t>CPSAA5-2. Desarrolla con autonomía la planificación de sus tareas haciendo estimaciones sobre el resultado y analizando sus capacidades, limitaciones, tiempo y funciones.</t>
  </si>
  <si>
    <t>CPSAA5-4. Planea objetivos a medio plazo y desarrolla procesos metacognitivos, de retroalimentación para aprender de sus errores en el proceso de construcción del conocimiento.</t>
  </si>
  <si>
    <t>CPSAA5-3. Planifica un proceso desde la primera fase de ideación hasta la elaboración final, empleando destrezas como comparar y contrastar, analizar causas y efectos, perseverando en la búsqueda de soluciones y aplicando diversas estrategias cuando encuentra obstáculos.</t>
  </si>
  <si>
    <t>Competencia ciudadana</t>
  </si>
  <si>
    <t>CC1. Analiza y comprende ideas relativas a la dimensión social y ciudadana de su propia identidad, así como a los hechos culturales, históricos y normativos que la determinan, demostrando respeto por las normas, empatía, equidad y espíritu constructivo en la interacción con los demás en cualquier contexto.</t>
  </si>
  <si>
    <t>CC1 - 1.Asume las ideas relativas a la dimensión social y ciudadana de su propia identidad, asi como los hechos cultutales históricos y normativos que la determinan, demostrando respeto por las normas, empatía, equidad y espíritu constructivo en la interacción con los demás en cualquier contexto.</t>
  </si>
  <si>
    <t>CC1 - 2. Establece las ideas relativas a la dimensión social y ciudadana de su propia identidad, así como a los hechos culturales, históricos y normativos que la determinan, mostrando respeto por las normas, empatía, equidad y espíritu constructivo en la interacción con los demás en cualquier contexto.</t>
  </si>
  <si>
    <t>CC1 - 4. Analiza y comprende ideas relativas a la dimensión social y ciudadana de su propia identidad, así como a los hechos culturales, históricos y normativos que la determinan, demostrando respeto por las normas, empatía, equidad y espíritu constructivo en la interacción con los demás en cualquier contexto.</t>
  </si>
  <si>
    <t xml:space="preserve">CC1 - 3. Identifica a partir de las ideas relativas a la dimensión social y ciudadana de su propia identidad, así como a los hechos culturales, históricos y normativos que la determinan, asumiendo determinación por las normas, empatía, equidad y espíritu constructivo en la interacción con los demás en cualquier contexto a partir de actividades basadas en la colaboración. </t>
  </si>
  <si>
    <t>CC2. Analiza y asume fundadamente los principios y valores que emanan del proceso de integración europea,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</si>
  <si>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CC2-1. Respeta y asume fundadamente, identificando los principios y valores que emanan del proceso de integración europea, de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</si>
  <si>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CC2-2. Respeta y asume fundadamente, comprendiendo los principios y valores que emanan del proceso de integración europea, de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</si>
  <si>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CC2-4. Analiza y asume fundadamente los principios y valores que emanan del proceso de integración europea,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</si>
  <si>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CC2-3. Respeta y asume fundadamente, aplicando los principios y valores que emanan del proceso de integración europea,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</si>
  <si>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CC3. Comprende y analiza problemas éticos fundamentales y de actualidad, considerando críticamente los valores propios y ajenos, y desarrollando juicios propios para afrontar la controversia moral con actitud dialogante, argumentativa, respetuosa y opuesta a cualquier tipo de discriminación o violencia.</t>
  </si>
  <si>
    <t>CC3- 1. Establece a partir del análisis de los problemas éticos fundamentales y de actualidad, analizando críticamente los valores propios y ajenos, y desarrollando juicios propios para afrontar la controversia moral con actitud dialogante, argumentativa, respetuosa y opuesta a cualquier tipo de discriminación o violencia</t>
  </si>
  <si>
    <t>CC3 - 2. Desarrolla los problemas éticos fundamentales y de actualidad, aplicando críticamente los valores propios y ajenos, y estableciendo juicios propios para afrontar la controversia moral con actitud dialogante, argumentativa, respetuosa y opuesta a cualquier tipo de discriminación o violencia.</t>
  </si>
  <si>
    <t>CC3- 4.  Comprende y analiza problemas éticos fundamentales y de actualidad, considerando críticamente los valores propios y ajenos, y desarrollando juicios propios para afrontar la controversia moral con actitud dialogante, argumentativa, respetuosa y opuesta a cualquier tipo de discriminación o violencia.</t>
  </si>
  <si>
    <t>CC3- 3. Conoce e identifica  problemas éticos fundamentales y de actualidad, analizando críticamente los valores propios y ajenos, y desarrollando juicios propios para afrontar la controversia moral con actitud dialogante, argumentativa, respetuosa y opuesta a cualquier tipo de discriminación o violencia.</t>
  </si>
  <si>
    <t>CC4. Comprende las relaciones sistémicas de interdependencia, ecodependencia e interconexión entre actuaciones locales y globales, y adopta, de forma consciente y motivada, un estilo de vida sostenible y ecosocialmente responsable.</t>
  </si>
  <si>
    <t>CC4 - 1. Analiza las relaciones sistémicas de interdependencia, ecodependencia e interconexión entre actuaciones locales y globales, y adopta, de forma consciente y motivada, un estilo de vida sostenible y ecosocialmente responsable</t>
  </si>
  <si>
    <t>CC4- 2. Establece a partir de la relaciones sistemáticas de interdependencia, ecodepedencia e interconexión entre actuaciones locales y globales, y adopta, de forma consciente y motivada, un estilo de vida sostenible y ecosocialmente responsable</t>
  </si>
  <si>
    <t>CC4 - 4. Comprende las relaciones sistémicas de interdependencia, ecodependencia e interconexión entre actuaciones locales y globales, y adopta, de forma consciente y motivada, un estilo de vida sostenible y ecosocialmente responsable.</t>
  </si>
  <si>
    <t>CC4-3. Identifica responsablemente las relaciones sistémicas de interdependencia, ecodependencia e interconexión entre actuaciones locales y globales, y adopta, de forma consciente y motivada, un estilo de vida sostenible y ecosocialmente responsable</t>
  </si>
  <si>
    <t>Competencia emprendedora</t>
  </si>
  <si>
    <t>CE1. Analiza necesidades y oportunidades y afronta retos con sentido crítico, haciendo balance de su sostenibilidad, valorando el impacto que puedan suponer en el entorno, para presentar ideas y soluciones innovadoras, éticas y sostenibles, dirigidas a crear valor en el ámbito personal, social, educativo y profesional.</t>
  </si>
  <si>
    <t>CE1-1 - Analiza necesidades y oportunidades con sentido crítico, valorando el impacto que pueden suponer en el entorno.</t>
  </si>
  <si>
    <t>CE1-2 Analiza necesidades y oportunidades y afronta retos con sentido crítico, valorando el impacto que puedan suponer en el entorno para presentar ideas y soluciones innovadoras.</t>
  </si>
  <si>
    <t>CE1-4. Analiza necesidades y oportunidades y afronta retos con sentido crítico, haciendo balance de su sostenibilidad, valorando el impacto que puedan suponer en el entorno, para presentar ideas y soluciones innovadoras, éticas y sostenibles, dirigidas a crear valor en el ámbito personal, social, educativo y profesional.</t>
  </si>
  <si>
    <t>CE1-3 Analiza necesidades y oportunidades y afronta retos con sentido crítico, haciendo balance de sus sostenibilidad, valorando el impacto que puedan suponer en us entorno, para presentar ideas y soluciones innovadoras y sostenibles, dirigidas a crear valor en el ámbito personal y educativo.</t>
  </si>
  <si>
    <t>CE2. Evalúa las fortalezas y debilidades propias, haciendo uso de estrategias de autoconocimiento y autoeficacia, y comprende los elementos fundamentales de la economía y las finanzas, aplicando conocimientos económicos y financieros a actividades y situaciones concretas, utilizando destrezas que favorezcan el trabajo colaborativo y en equipo, para reunir y optimizar los recursos necesarios que lleven a la acción una experiencia emprendedora que genere valor.</t>
  </si>
  <si>
    <t>CE2-1 Evalúa las fortalezas y debilidades propias, utilizando destrezas que favorecen el trabajo colaborativo y en equipo.</t>
  </si>
  <si>
    <t>CE2-2 Evalúa las fortalezas y debilidades propias, haciendo uso de estrategias de autocnocimiento, y comprende los elemtos fundamentales de la economía, utilizando destrezas que favorezcan el trabajo colaborativo y en equipo, para reunir y optimizar los recursos necesarios.</t>
  </si>
  <si>
    <t>CE2-4. Evalúa las fortalezas y debilidades propias, haciendo uso de estrategias de autoconocimiento y autoeficacia, y comprende los elementos fundamentales de la economía y las finanzas, aplicando conocimientos económicos y financieros a actividades y situaciones concretas, utilizando destrezas que favorezcan el trabajo colaborativo y en equipo, para reunir y optimizar los recursos necesarios que lleven a la acción una experiencia emprendedora que genere valor.</t>
  </si>
  <si>
    <t>CE2-3 Evalúa las fortalezas y debilidades propias, hciendo uso de estrategias de autoconocimiento, y comprende los elementos fundamentales de la economía y finanzas, aplicando conocmientos económicos a actividades concretas, utilizando destrezas que favorezcan el trabajo colaborativo y en equipo, para reunir y optimizar los recursos necesarios.</t>
  </si>
  <si>
    <t>CE3. Desarrolla el proceso de creación de ideas y soluciones valiosas y toma decisiones, de manera razonada, utilizando estrategias ágiles de planificación y gestión, y reflexiona sobre el proceso realizado y el resultado obtenido, para llevar a término el proceso de creación de prototipos innovadores y de valor, considerando la experiencia como una oportunidad para aprender.</t>
  </si>
  <si>
    <t>CE3-1. Crea y ejecuta ideas y soluciones originales, planifica e implementa tareas, coopera con otros en equipo, valorando el proceso realizado y el resultado obtenido, con el fin de llevar a cabo una iniciativa emprendedora, considerando la experiencia como oportunidad de aprendizaje.</t>
  </si>
  <si>
    <t>CE3-2. Identifica y planifica el proceso de creación de ideas y soluciones posibles y válidas para situaciones concretas, así como la toma de decisiones, identificando estrategias de planificación y gestión, y reflexiona sobre el proceso llevado a cabo para proyectar prototipos sencillos, comprendiendo el valor de la experiencia.</t>
  </si>
  <si>
    <t>CD3-4. Desarrolla el proceso de creación de ideas y soluciones valiosas y toma de decisiones, de manera razonada, utilizando estrategias ágiles de planificación y gestión, y reflexiona sobre el proceso realizado y el resultado obtenido, para llevar a término el proceso de creación de prototipos innovadores y de valor, considerando la experiencia como una oportunidad para aprender.</t>
  </si>
  <si>
    <t>CE3-3. Desarrolla el proceso de creación de ideas y soluciones válidas y eficaces para situaciones concretas, así como la toma de decisiones, seleccionando estrategias de planificación y gestión, y reflexiona sobre el proceso y el resultado obtenidos para proyectar prototipos sencillos y de utilidad, considerando el valor de la experiencia.</t>
  </si>
  <si>
    <t>Competencia en conciencia y expresión culturales</t>
  </si>
  <si>
    <t>CCEC1. Conoce, aprecia críticamente y respeta el patrimonio cultural y artístico, implicándose en su conservación y valorando el enriquecimiento inherente a la diversidad cultural y artística.</t>
  </si>
  <si>
    <t>CCEC1-1. Conoce y respeta el patrimonio cultural y artístico, implicándose en su conservación, apreciando el enriquecimiento inherente a la diversidad cultural y artística.</t>
  </si>
  <si>
    <t>CCEC1-2. Conoce, aprecia y respeta el patrimonio cultural y artístico, implicándose en su conservación, comprendiendo el enriquecimiento inherente a la diversidad cultural y artística.</t>
  </si>
  <si>
    <t>CCEC1-4. Conoce, aprecia críticamente y respeta el patrimonio cultural y artístico, implicándose en su conservación y valorando el enriquecimiento inherente a la diversidad cultural y artística.</t>
  </si>
  <si>
    <t>CCEC1-3. Conoce, aprecia críticamente y respeta el patrimonio cultural y artístico, implicándose en su conservación, analizando el enriquecimiento inherente a la diversidad cultural y artística.</t>
  </si>
  <si>
    <t>CCEC2. Disfruta, reconoce y analiza con autonomía las especificidades e intencionalidades de las manifestaciones artísticas y culturales más destacadas del patrimonio, distinguiendo los medios y soportes, así como los lenguajes y elementos técnicos que las caracterizan.</t>
  </si>
  <si>
    <t>CCEC2-1. Reconoce las intencionalidades de las manifestaciones artísticas y culturales más destacadas del patrimonio, distinguiendo los medios y soportes, así como los lenguajes y elementos técnicos que las caracterizan.</t>
  </si>
  <si>
    <t>CCEC2-3. Disfruta y reconoce  las intencionalidades de las manifestaciones artísticas y culturales más destacadas del patrimonio, distinguiendo los medios y soportes, así como los lenguajes y elementos técnicos que las caracterizan.</t>
  </si>
  <si>
    <t>CCEC2-4. Disfruta, reconoce y analiza con autonomía las especificidades e intencionalidades de las manifestaciones artísticas y culturales más destacadas del patrimonio, distinguiendo los medios y soportes, así como los lenguajes y elementos técnicos que las caracterizan.</t>
  </si>
  <si>
    <t>CCEC2-3. Disfruta y reconoce con autonomía las especificidades e intencionalidades de las manifestaciones artísticas y culturales más destacadas del patrimonio, distinguiendo los medios y soportes, así como los lenguajes y elementos técnicos que las caracterizan.</t>
  </si>
  <si>
    <t>CCEC3. Expresa ideas, opiniones, sentimientos y emociones por medio de producciones culturales y artísticas, integrando su propio cuerpo y desarrollando la autoestima, la creatividad y el sentido del lugar que ocupa en la sociedad, con una actitud empática, abierta y colaborativa.</t>
  </si>
  <si>
    <t>CCEC3-1. Expresa ideas  por medio de producciones culturales y artísticas, desarrollando  la creatividad y el sentido del lugar que ocupa en la sociedad, con una actitud empática.</t>
  </si>
  <si>
    <t>CCEC3-2. Expresa ideas y emociones por medio de producciones culturales y artísticas, desarrollando la autoestima, la creatividad y el sentido del lugar que ocupa en la sociedad, con una actitud empática y abierta.</t>
  </si>
  <si>
    <t>CCEC3-4. Expresa ideas, opiniones, sentimientos y emociones por medio de producciones culturales y artísticas, integrando su propio cuerpo y desarrollando la autoestima, la creatividad y el sentido del lugar que ocupa en la sociedad, con una actitud empática, abierta y colaborativa.</t>
  </si>
  <si>
    <t>CCEC3-3. Expresa ideas, sentimientos y emociones por medio de producciones culturales y artísticas, integrando su propio cuerpo y desarrollando la autoestima, la creatividad y el sentido del lugar que ocupa en la sociedad, con una actitud empática, abierta y colaborativa.</t>
  </si>
  <si>
    <t>CCEC4. Conoce, selecciona y utiliza con creatividad diversos medios y soportes, así como técnicas plásticas, visuales, audiovisuales, sonoras o corporales, para la creación de productos artísticos y culturales, tanto de forma individual como colaborativa, identificando oportunidades de desarrollo personal, social y laboral, así como de emprendimiento.</t>
  </si>
  <si>
    <t>CCEC4-1. Conoce diversos medios y soportes, así como técnicas plásticas o sonoras, para la creación de productos artísticos y culturales, de forma individual identificando oportunidades de desarrollo personal.</t>
  </si>
  <si>
    <t>CCEC4-2. Conoce y selecciona diversos medios y soportes, así como técnicas plásticas, visuales o sonoras, para la creación de productos artísticos y culturales, de forma individual, identificando oportunidades de desarrollo personal y social.</t>
  </si>
  <si>
    <t>CCEC4-4. Conoce, selecciona y utiliza con creatividad diversos medios y soportes, así como técnicas plásticas, visuales, audiovisuales, sonoras o corporales, para la creación de productos artísticos y culturales, tanto de forma individual como colaborativa, identificando oportunidades de desarrollo personal, social y laboral, así como de emprendimiento.</t>
  </si>
  <si>
    <t>CCEC4-3. Conoce, selecciona y utiliza con creatividad diversos medios y soportes, así como técnicas plásticas, visuales, audiovisuales o sonoras, para la creación de productos artísticos y culturales, tanto de forma individual como colaborativa, identificando oportunidades de desarrollo personal, social y laboral.</t>
  </si>
  <si>
    <t>Cod.</t>
  </si>
  <si>
    <t>Competencia específica</t>
  </si>
  <si>
    <t>Descriptores operativos</t>
  </si>
  <si>
    <t>Ponderación</t>
  </si>
  <si>
    <t>Identificar, valorar y expresar los elementos clave de la dignidad e identidad personal a través de la interpretación de biografías significativas, para asumir la propia dignidad y aceptar la identidad personal, respetar la de los otros, y desarrollar con libertad un proyecto de vida con sentido.</t>
  </si>
  <si>
    <t>CCL1, CCL3, CD1, CD4, CPSAA1, CPSAA2, CPSAA4, CPSAA5, CE2, CE3, CCEC3.</t>
  </si>
  <si>
    <t>Valorar la condición relacional del ser humano, desarrollando destrezas y actitudes sociales orientadas a la justicia y a la mejora de la convivencia teniendo en cuenta el magisterio social de la Iglesia, para aprender a vivir con otros y contribuir a la fraternidad universal y la sostenibilidad del planeta.</t>
  </si>
  <si>
    <t>CCL2, CCL5, CP3, STEM5, CD3, CPSAA3, CC1, CC2, CC4, CE1.</t>
  </si>
  <si>
    <t xml:space="preserve">Identificar e interpretar las situaciones que perjudican o mejoran la buena convivencia, analizándolas con las claves personales y sociales de la propuesta cristiana, para fomentar el crecimiento moral, la cooperación con los demás y el desarrollo de valores orientados al bien común. </t>
  </si>
  <si>
    <t>CCL1, CCL5, STEM3, CD1, CPSAA3, CC3, CC4, CE1, CCEC3.</t>
  </si>
  <si>
    <t xml:space="preserve">Comprender y admirar el patrimonio cultural en algunas de sus expresiones más significativas, disfrutando de su contemplación, analizando el universo simbólico y vital que transmiten, para valorar la propia identidad cultural, promover el diálogo intercultural y generar creaciones artísticas. </t>
  </si>
  <si>
    <t>CCL4, CP3, CD2, CD3, CC3, CCEC1, CCEC2, CCEC4.</t>
  </si>
  <si>
    <t>Explorar, desarrollar  y apreciar la propia interioridad, la experiencia espiritual y religiosa, presente en todas las culturas y sociedades, comprendiendo la experiencia de personajes relevantes y valorando las posibilidades de lo religioso, para discernir posibles respuestas a las preguntas sobre el sentido de la vida, y favorecer el respeto entre las diferentes tradiciones religiosas.</t>
  </si>
  <si>
    <t>CCL1, CPSAA1, CPSAA3, CPSAA5, CC3, CE2, CCEC1, CCEC3.</t>
  </si>
  <si>
    <t>Identificar y comprender los contenidos básicos del cristianismo, valorando su contribución a la sociedad,  para disponer de una síntesis personal que permita dialogar, desde la propia identidad social y cultural, con otras tradiciones religiosas y áreas de conocimiento.</t>
  </si>
  <si>
    <t>CCL2, CCL3, STEM4, CD1, CPSAA4, CPSAA5, CC1, CC4, CE3, CCEC1.</t>
  </si>
  <si>
    <t>Cod. Criterio</t>
  </si>
  <si>
    <t>Cod. Comp</t>
  </si>
  <si>
    <t>Criterios de evaluación según 
Real Decreto 217/2022</t>
  </si>
  <si>
    <t>Concrección del criterio para el curso 1º
(Sin cambios respecto a la Orden)</t>
  </si>
  <si>
    <t>Ponderación total</t>
  </si>
  <si>
    <t>2º</t>
  </si>
  <si>
    <t>01.01</t>
  </si>
  <si>
    <t>Describir y aceptar los rasgos y dimensiones fundamentales de la identidad personal, analizando relatos bíblicos de vocación y misión, así como otras biografías significativas.</t>
  </si>
  <si>
    <t>01.02</t>
  </si>
  <si>
    <t>Identificar las características de la visión bíblica sobre el ser humano, relacionándola con la dignidad personal, reconociéndola en los otros.</t>
  </si>
  <si>
    <t>02.01</t>
  </si>
  <si>
    <t>Adquirir habilidades y actitudes de relación con otros, poniendo en práctica estrategias efectivas de reflexión y de comunicación, de ayuda mutua, de participación y de inclusión, orientadas a la mejora de la convivencia en la familia y en la escuela como expresión de la fraternidad universal.</t>
  </si>
  <si>
    <t>02.02</t>
  </si>
  <si>
    <t>Desarrollar empatía y reconocimiento de la diversidad personal y social, inspirándose en el ser relacional de Dios, manifestado en la historia de la salvación.</t>
  </si>
  <si>
    <t>03.01</t>
  </si>
  <si>
    <t>Generar actitudes de justicia y solidaridad, respetando la diversidad y tomando conciencia de la responsabilidad compartida y la común pertenencia, en el horizonte del Reino de Dios.</t>
  </si>
  <si>
    <t>03.02</t>
  </si>
  <si>
    <t>Analizar las necesidades sociales, identificando las situaciones de injusticia, violencia y discriminación, con sus causas, discerniéndolas según el proyecto del Reino de Dios, implicándose en propuestas de transformación social.</t>
  </si>
  <si>
    <t>04.01</t>
  </si>
  <si>
    <t>Situar e interpretar las expresiones culturales y sus lenguajes en sus contextos históricos, apreciando su contribución a la identidad personal y social y a los Derechos Humanos, facilitando la convivencia y el diálogo intercultural.</t>
  </si>
  <si>
    <t>04.02</t>
  </si>
  <si>
    <t>Razonar cómo la fe cristiana, en el presente y a lo largo de la historia, se ha hecho cultura, interpretando el patrimonio literario, artístico y cultural y valorándolo como expresión de la encarnación del mensaje cristiano en diferentes lenguajes.</t>
  </si>
  <si>
    <t>05.01</t>
  </si>
  <si>
    <t>Valorar la experiencia espiritual y religiosa como dimensión humana y social propia de todos los pueblos y culturas, conociendo la especificidad de la espiritualidad judeocristiana y de otras religiones.</t>
  </si>
  <si>
    <t>05.02</t>
  </si>
  <si>
    <t>Respetar las diferentes iglesias y tradiciones religiosas, conociendo y valorando las creencias, ritos, símbolos y principios de cada una de ellas, teniendo elementos de juicio personal que favorezcan el diálogo interreligioso.</t>
  </si>
  <si>
    <t>06.01</t>
  </si>
  <si>
    <t>Identificar a Jesucristo como núcleo esencial del cristianismo, y la Biblia como libro del Pueblo de Dios, valorando sus aportaciones a la vida de las personas y las sociedades.</t>
  </si>
  <si>
    <t>06.02</t>
  </si>
  <si>
    <t>Elaborar una primera síntesis de la fe cristiana, subrayando su capacidad para el diálogo entre la fe y la razón, entre la fe y la cultura, manteniendo las convicciones propias con pleno respeto a las de los otros.</t>
  </si>
  <si>
    <t>Cod.Logro</t>
  </si>
  <si>
    <t>Criterio / Subcriterio</t>
  </si>
  <si>
    <t>Cod-Subcrt</t>
  </si>
  <si>
    <t>Ponderación parcial</t>
  </si>
  <si>
    <t>Ponderación global</t>
  </si>
  <si>
    <t>Comprobar si esta</t>
  </si>
  <si>
    <t>01.01.01</t>
  </si>
  <si>
    <t>04.01.01</t>
  </si>
  <si>
    <t>Saberes básicos según Real Decreto 217/2022</t>
  </si>
  <si>
    <t>Concreción del saber para el curso</t>
  </si>
  <si>
    <t>Concrección del saber básico para otros cursos</t>
  </si>
  <si>
    <t>Nivel1</t>
  </si>
  <si>
    <t>Nivel2</t>
  </si>
  <si>
    <t>Nivel3</t>
  </si>
  <si>
    <t>(Sin cambios)</t>
  </si>
  <si>
    <t>Verificación Impartido</t>
  </si>
  <si>
    <t>A. Identidad personal y relaciones en diálogo con el mensaje cristiano.</t>
  </si>
  <si>
    <t>A1 - Rasgos y dimensiones fundamentales de la vida humana en relación con la visión cristiana de la persona.</t>
  </si>
  <si>
    <t>A2 - Relaciones fundamentales de la persona: consigo misma, con los demás, con la naturaleza y con Dios.</t>
  </si>
  <si>
    <t>A3 - Relatos bíblicos y biografías sobre vocación y misión.</t>
  </si>
  <si>
    <t>A4 - Habilidades y actitudes de escucha, empatía y expresión asertiva para una comunicación interpersonal.</t>
  </si>
  <si>
    <t>A5 - La espiritualidad y la experiencia religiosa como realización humana y social. Su relación con los sacramentos.</t>
  </si>
  <si>
    <t>A6 - Aprecio de la oración y la contemplación en la tradición judeocristiana y otras religiones como encuentro con la bondad, la verdad y la belleza y posibilidad para el diálogo intercultural e interreligioso.</t>
  </si>
  <si>
    <t>B. Cosmovisión, identidad cristiana y expresión cultural.</t>
  </si>
  <si>
    <t>B1 - La Biblia, Palabra de Dios en palabras humanas que narra la relación entre Dios y su Pueblo, su composición y géneros literarios.</t>
  </si>
  <si>
    <t>B2 - Las claves bíblicas de Alianza, Pueblo, e Historia en la comprensión de la dimensión creatural y relacional de la persona y sus consecuencias.</t>
  </si>
  <si>
    <t>B3 - Jesucristo, revelación plena de Dios y acontecimiento y salvación para la humanidad.</t>
  </si>
  <si>
    <t>B4 - La propuesta ética y religiosa del Reino de Dios en sociedades plurales.</t>
  </si>
  <si>
    <t>B5 - María, Madre de Jesús y Madre de la Iglesia, testigo de la fe.</t>
  </si>
  <si>
    <t>B6 -La experiencia y las creencias cristianas expresadas en el Credo de la Iglesia Católica.</t>
  </si>
  <si>
    <t>B7 - Comprensión de los símbolos y las celebraciones de la liturgia cristiana, de los sacramentos y de su teología.</t>
  </si>
  <si>
    <t>B8 - Estrategias de análisis de obras de contenido religioso en distintos lenguajes, apreciando la aportación del cristianismo a la cultura.</t>
  </si>
  <si>
    <t>C. Corresponsables en el cuidado de las personas y del planeta.</t>
  </si>
  <si>
    <t>C1 - Jesucristo y su relación con los grupos sociales y religiosos de la época, y su opción preferencial por las personas más desfavorecidas.</t>
  </si>
  <si>
    <t>C2 - Dinámicas personales y sociales que dificultan o impiden la construcción del bien común, a la luz del Evangelio y de la Tradición cristiana.</t>
  </si>
  <si>
    <t>C3 - Las diversas iglesias y comunidades cristianas con sus propuestas éticas para la vida en sociedad.</t>
  </si>
  <si>
    <t>C4 - La valoración positiva de la Iglesia hacia la diversidad religiosa y sus expresiones.</t>
  </si>
  <si>
    <t>C5 - Situaciones cercanas de injusticia y exclusión analizadas críticamente desde el magisterio social de la Iglesia.</t>
  </si>
  <si>
    <t>C6 - Proyectos sociales de la Iglesia a lo largo de su historia y su aportación a la inclusión social y a la ecología integral.</t>
  </si>
  <si>
    <t>UP</t>
  </si>
  <si>
    <t>Nombre</t>
  </si>
  <si>
    <t>Inicio</t>
  </si>
  <si>
    <t>Fin</t>
  </si>
  <si>
    <t>Metodologías</t>
  </si>
  <si>
    <t>Contribución  a objetivos del centro</t>
  </si>
  <si>
    <t>Saberes básicos</t>
  </si>
  <si>
    <t>Subcriterio</t>
  </si>
  <si>
    <t>Instrumetro evaluación</t>
  </si>
  <si>
    <t>Notas</t>
  </si>
  <si>
    <t>¿Qué nos enseña la Biblia?</t>
  </si>
  <si>
    <t>Septiembre</t>
  </si>
  <si>
    <t>Noviembre</t>
  </si>
  <si>
    <t xml:space="preserve"> </t>
  </si>
  <si>
    <t>A. IDENTIDAD PERSONAL Y RELACIONES EN DIÁLOGO CON EL MENSAJE CRISTIANO.</t>
  </si>
  <si>
    <t>Magistral</t>
  </si>
  <si>
    <t>Prueba escrita</t>
  </si>
  <si>
    <t>Trabajo individual</t>
  </si>
  <si>
    <t>Trabajo equipo</t>
  </si>
  <si>
    <t>Aprendizaje Cooperativo</t>
  </si>
  <si>
    <t>Presentación</t>
  </si>
  <si>
    <t>Aprendizaje Basado en Competencias</t>
  </si>
  <si>
    <t>Prueba práctica</t>
  </si>
  <si>
    <t>Atención personalizada</t>
  </si>
  <si>
    <t>Observación</t>
  </si>
  <si>
    <t>B. COSMOVISIONES, TRADICIÓN CRISTIANA Y CULTURA.</t>
  </si>
  <si>
    <t>Autoevaluación</t>
  </si>
  <si>
    <t>C. CORRESPONSABLES EN EL CUIDADO DE LAS PERSONAS Y DEL PLANETA.</t>
  </si>
  <si>
    <t>Jesús de Nazaret</t>
  </si>
  <si>
    <t>Diciembre</t>
  </si>
  <si>
    <t>Febrero</t>
  </si>
  <si>
    <t>Llega la Buena Noticia. Las Bienaventuranzas y la paz.</t>
  </si>
  <si>
    <t>Marzo</t>
  </si>
  <si>
    <t>Abril</t>
  </si>
  <si>
    <t>A1. Rasgos y dimensiones fundamentales de la vida humana en relación con la visión cristiana de la persona.</t>
  </si>
  <si>
    <t>Cristo vive en la Iglesia</t>
  </si>
  <si>
    <t>Mayo</t>
  </si>
  <si>
    <t>Junio</t>
  </si>
  <si>
    <t>A1-Rasgos y dimensiones fundamentales de la vida humana en relación con la visión cristiana de la persona.</t>
  </si>
  <si>
    <t>SA</t>
  </si>
  <si>
    <t>Duración</t>
  </si>
  <si>
    <t>Temp.</t>
  </si>
  <si>
    <t>Vinculación con otras asignaturas o UP</t>
  </si>
  <si>
    <t>Recursos específicos</t>
  </si>
  <si>
    <t>Observaciones</t>
  </si>
  <si>
    <t>Bienaventurados los pacíficos: La paz, deber religioso.</t>
  </si>
  <si>
    <t>2 sesiones</t>
  </si>
  <si>
    <t>UP2</t>
  </si>
  <si>
    <t>Lengua y Literatura</t>
  </si>
  <si>
    <t>Libros de texto</t>
  </si>
  <si>
    <t>A1 - La centralidad de la persona en el mensaje cristiano.</t>
  </si>
  <si>
    <t>Geografía e Historia</t>
  </si>
  <si>
    <t>ABP</t>
  </si>
  <si>
    <t>Sala informática</t>
  </si>
  <si>
    <t>Educación plástica, visual y audiovisual</t>
  </si>
  <si>
    <t>Proyector</t>
  </si>
  <si>
    <t>Matemáticas</t>
  </si>
  <si>
    <t>Flipped Classroom</t>
  </si>
  <si>
    <t>Las fiestas religiosas</t>
  </si>
  <si>
    <t>UP3</t>
  </si>
  <si>
    <t>UP 4</t>
  </si>
  <si>
    <t>Tablets personales</t>
  </si>
  <si>
    <t>B6-La experiencia y las creencias cristianas expresadas en el Credo de la Iglesia Católica.</t>
  </si>
  <si>
    <t>B7-Comprensión de los símbolos y las celebraciones de la liturgia cristiana, de los sacramentos, de su teología.</t>
  </si>
  <si>
    <t>Materiales y recursos didácticos:</t>
  </si>
  <si>
    <t>Digital</t>
  </si>
  <si>
    <t>Finalidad</t>
  </si>
  <si>
    <t>Temporalización</t>
  </si>
  <si>
    <t>1. Materiales diversos con los contenidos</t>
  </si>
  <si>
    <t>Sí</t>
  </si>
  <si>
    <t>Acceder al contenido de las unidades.</t>
  </si>
  <si>
    <t>Todo el curso.</t>
  </si>
  <si>
    <t>2. Cuaderno del alumno</t>
  </si>
  <si>
    <t>No</t>
  </si>
  <si>
    <t>Trabajar el contenido de las unidades.</t>
  </si>
  <si>
    <t>3. Nueva Biblia Española</t>
  </si>
  <si>
    <t>Buscar, seleccionar, analizar información en los textos bíblicos.</t>
  </si>
  <si>
    <t>4. Sala de informática</t>
  </si>
  <si>
    <t>Buscar, seleccionar, analizar información. Preparar y elaborar trabajos individuales y/o grupales.</t>
  </si>
  <si>
    <t>5. Tablets Consejería.</t>
  </si>
  <si>
    <t xml:space="preserve">Todo el curso. </t>
  </si>
  <si>
    <t>6. Proyector</t>
  </si>
  <si>
    <t>Visionado de documentales, películas u otros videos.</t>
  </si>
  <si>
    <t>7. Power points en la plataforma de Google Classroom</t>
  </si>
  <si>
    <t>Acceder y trabajar el contenido de cada unidad.</t>
  </si>
  <si>
    <t>8. Fichas de trabajo en la plataforma de Google Classroom</t>
  </si>
  <si>
    <t>Trabajar el contenido de las unidades. Entregar el trabajo realizado.</t>
  </si>
  <si>
    <t>9. Correo electrónico</t>
  </si>
  <si>
    <t>Comunicación</t>
  </si>
  <si>
    <t>Todo el curso</t>
  </si>
  <si>
    <t>Procedimiento Evaluación</t>
  </si>
  <si>
    <t>La evaluación se basará en una rúbrica que incluya los subcriterios. 
La valoración del grado de consecución de cada uno de los subcriterios se realizará según la siguiente tabla. En algún caso señalado, donde resulte compleja una evaluación no numérica, podrá trabajarse con calificaciones cuantitativas y realizar una equivalencia número-porcentaje.
Para la obtención de una calificación definitiva se tendrán en cuenta el grado de adquisición de las competencias siguiendo la ponderación de estas, de los criterios y de los subcriterios. Este procedimiento es válido para unidades de programación, evaluaciones parciales y evaluación final. En cada caso se tendrán en cuenta únicamente los subcriterios valorados hasta ese momento.</t>
  </si>
  <si>
    <t>Valoración de indicadores de subcriterio</t>
  </si>
  <si>
    <t>No iniciado (0%):</t>
  </si>
  <si>
    <t>No desarrolla el subcriterio</t>
  </si>
  <si>
    <t>No conseguido (25%-40%):</t>
  </si>
  <si>
    <t>Desarrolla el subcriterio, pero no lo consigue</t>
  </si>
  <si>
    <t>En proceso (50%- 60%):</t>
  </si>
  <si>
    <t>Alcanza el subcriterio parcialmente o en alguna situación concreta</t>
  </si>
  <si>
    <t>Conseguido (70%-80%)</t>
  </si>
  <si>
    <t>Alcanza el subcriterio en la mayoría de las situaciones.</t>
  </si>
  <si>
    <t>Altamente Conseguido (90%-100%):</t>
  </si>
  <si>
    <t>Cumple el subcriterio en todas las situaciones</t>
  </si>
  <si>
    <t>Criterios de calificación</t>
  </si>
  <si>
    <t>Insuficiente:</t>
  </si>
  <si>
    <t>Adquisición de competencias por debajo del 50%</t>
  </si>
  <si>
    <t>Suficiente:</t>
  </si>
  <si>
    <t>Adquisición de competencias mayor igual al 50% y menor al 60%</t>
  </si>
  <si>
    <t>Bien:</t>
  </si>
  <si>
    <t>Adquisición de competencias mayor igual al 60% y menor al 70%</t>
  </si>
  <si>
    <t>Notable:</t>
  </si>
  <si>
    <t>Adquisición de competencias mayor igual al 70% y menor al 90%</t>
  </si>
  <si>
    <t>Sobresaliente:</t>
  </si>
  <si>
    <t>Adquisición de competencias mayor igual al 90%</t>
  </si>
  <si>
    <t>Procedimiento alumnos con progreso no adecuado</t>
  </si>
  <si>
    <t>La evaluación tiene que tener carácter continuo por lo que no se excluirá a ningún alumno del proceso de evaluación por tener una calificación negativa en algún momento. Todos los alumnos tendrán la oportunidad, a lo largo del curso, de demostrar que han alcanzado los subcriterios, y por lo tanto las competencias específicas, que se exigen en esta asignatura. En caso de que los subcriterios no alcanzados y que no puedan ser evaluados en otra unidad de programación o situación de aprendizaje, se ofrecerá durante la tercera evaluación la oportunidad de demostrar su adquisición.
Para favorecer el progreso de estos alumnos, en el momento en que tengan un progreso no adecuado se actuará en consecuencia. A continuación aparecen medidas disponibles para resolver esta situación.</t>
  </si>
  <si>
    <t>Medidas disponibles</t>
  </si>
  <si>
    <t>1. Actividades de refuerzo</t>
  </si>
  <si>
    <t>2. Tareas evaluables</t>
  </si>
  <si>
    <t>3. Revisión de medidas de atención a la diversidad</t>
  </si>
  <si>
    <t>Necesidades específicas de apoyo educativo</t>
  </si>
  <si>
    <t>ADAPTACIONES NO SIGNIFICATIVAS: METODOLÓGICAS</t>
  </si>
  <si>
    <t>ATENDIENDO A LOS CONTENIDOS</t>
  </si>
  <si>
    <t>Selección y adaptación de los contenidos: Priorización de los más importantes.</t>
  </si>
  <si>
    <t>Sistematización y esquematización de los contenidos.</t>
  </si>
  <si>
    <t>Subrayado de los aspectos más importantes de cada epígrafe empleando la edición digital del libro de texto.</t>
  </si>
  <si>
    <t>Repetición de la información importante.</t>
  </si>
  <si>
    <t>Trabajo con el vocabulario "clave" de cada unidad.</t>
  </si>
  <si>
    <t>Empleo de materiales audiovisuales tanto para la presentación como para la realización de los contenidos.</t>
  </si>
  <si>
    <t>ATENDIENDO A LAS TAREAS</t>
  </si>
  <si>
    <t>Reparto de los ejercicios de los temas a lo largo del tiempo de trabajo de cada unidad.</t>
  </si>
  <si>
    <t>Sistematización de tareas: Inicio, desarrollo, conclusión y repaso de cada tema.</t>
  </si>
  <si>
    <t>Empleo de la plataforma Google Classroom: Plan de trabajo de los temas. Selección de tareas.</t>
  </si>
  <si>
    <t>Comprensión previa de las tareas a realizar.</t>
  </si>
  <si>
    <t>Supervisión de la agenda del alumno.</t>
  </si>
  <si>
    <t>Corrección de las tareas como medida de refuerzo.</t>
  </si>
  <si>
    <t>ATENDIENDO A LA EVALUACIÓN</t>
  </si>
  <si>
    <t>Planificación: Calendario de tareas y trabajos.</t>
  </si>
  <si>
    <t>Flexibilización del tiempo de entrega de las tareas y trabajos.</t>
  </si>
  <si>
    <t>División de cuestiones largas o complejas.</t>
  </si>
  <si>
    <t>Subrayado o destacado en negrita de palabras clave.</t>
  </si>
  <si>
    <t>Lectura con los alumnos de las actividades que conforman una tarea, antes de realizarlas.</t>
  </si>
  <si>
    <t>Ayuda en la gestión del tiempo de realización de las pruebas.</t>
  </si>
  <si>
    <t>Supervisión de la realización de las tareas y de los trabajos.</t>
  </si>
  <si>
    <t>ATENDIENDO A LA ORGANIZACIÓN</t>
  </si>
  <si>
    <t>Disposición de los puestos en el aula en función de la mejora del aprendizaje de los alumnos.</t>
  </si>
  <si>
    <t>Interacción constante con el alumnado: Reconducción de posibles distracciones.</t>
  </si>
  <si>
    <t>Atención individualizada siempre que el alumnado la requiera.</t>
  </si>
  <si>
    <t>Coordinación con el tutor del grupo.</t>
  </si>
  <si>
    <t>Coordinación con el resto del profesorado que atiende al alumno.</t>
  </si>
  <si>
    <t>Comunicación con las familias a través de la plataforma Cifra.</t>
  </si>
  <si>
    <t>ALUMNADO con TDAH /DA</t>
  </si>
  <si>
    <t>Además de las medidas metodológicas expresadas en el apartado anterior, se desarrollarán las siguientes:</t>
  </si>
  <si>
    <t>Apoyo educativo con profesorado especialista.</t>
  </si>
  <si>
    <t>Reubicación en el aula: Junto a la mesa del profesor, en primera fila.</t>
  </si>
  <si>
    <t>Mantenimiento constante del contacto con el alumno.</t>
  </si>
  <si>
    <t>Reconducción de la atención.</t>
  </si>
  <si>
    <t>Supervisión del material que está sobre la mesa: Solamente el necesario para realizar las tareas.</t>
  </si>
  <si>
    <t>ALUMNADO CON DESCONOCIMIENTO DE LA LENGUA</t>
  </si>
  <si>
    <t>Priorización del aprendizaje de la nueva lengua.</t>
  </si>
  <si>
    <t>Coordinación con el responsable de Interculturalidad: Seguir sus pautas.</t>
  </si>
  <si>
    <t>Empleo de materiales de trabajo adaptados a su situación: Fichas con actividades sencillas, adaptadas a su nivel de comprensión lingüística.</t>
  </si>
  <si>
    <t>Ubicación en el aula junto a un compañero-tutor que le pueda orientar.</t>
  </si>
  <si>
    <t>Realización de pruebas adaptadas a su nivel para medir sus logros y/o reforzar y solventar sus déficits.</t>
  </si>
  <si>
    <t>ADAPTACIONES SIGNIFICATIVAS</t>
  </si>
  <si>
    <t>Consulta y lectura del informe pedagógico.</t>
  </si>
  <si>
    <t>Realización del documento pertinente de adaptación curricular.</t>
  </si>
  <si>
    <t>Revisión de la evolución del alumno.</t>
  </si>
  <si>
    <t>Ajuste progresivo de la adaptación.</t>
  </si>
  <si>
    <t>Actividad</t>
  </si>
  <si>
    <t>Tipo</t>
  </si>
  <si>
    <t>Objetivos</t>
  </si>
  <si>
    <t>Vinculación con la programación</t>
  </si>
  <si>
    <t>Visita a la parroquia de la localidad</t>
  </si>
  <si>
    <t>Extraescolar y complementaria</t>
  </si>
  <si>
    <t>Interpretar y admirar el patrimonio cultural en sus diferentes expresiones, reconociendo que son portadoras de identidades y sentido, apreciando cómo el cristianismo se ha encarnado en manifestaciones diversas, para desarrollar sentido de pertenencia, participar en la construcción de la convivencia y promover el diálogo intercultural en el marco de los derechos humanos.</t>
  </si>
  <si>
    <t>Tercer trimestre</t>
  </si>
  <si>
    <t xml:space="preserve">UP 4. Situación de aprendizale 2. </t>
  </si>
  <si>
    <t>Reconocer y apreciar la propia interioridad, la experiencia espiritual y religiosa, presente en todas las culturas y sociedades, comprendiendo la experiencia de personajes relevantes y valorando las posibilidades de lo religioso, para discernir posibles respuestas a las preguntas sobre el sentido de la vida, y favorecer el respeto entre las diferentes tradiciones religiosas.</t>
  </si>
  <si>
    <t>Identificar y comprender los contenidos esenciales de la Teología cristiana, contemplando y valorando la contribución de la tradición cristiana a la búsqueda de la verdad, para disponer de una síntesis del cristianismo que permita dialogar con otras tradiciones, paradigmas y cosmovisiones.</t>
  </si>
  <si>
    <t>Curso pendiente</t>
  </si>
  <si>
    <t>Plan de trabajo</t>
  </si>
  <si>
    <t>Condiciones para la superación</t>
  </si>
  <si>
    <t>Actividades entregables</t>
  </si>
  <si>
    <t>1ºESO</t>
  </si>
  <si>
    <t xml:space="preserve">Programa de actividades de refuerzo destinado a alcanzar las competencias específicas de la asignatura así como los aprendizajes no adquiridos en cursos anteriores. </t>
  </si>
  <si>
    <t xml:space="preserve">El alumno debe realizar  TODAS las actividades propuestas y pautadas que se han organizado en bloques de contenido. </t>
  </si>
  <si>
    <t xml:space="preserve">Este plan se ajustará a las necesidades educativas del alumnado. </t>
  </si>
  <si>
    <t xml:space="preserve">Estas actividades se explicitan en un documento que el alumno recibirá en un doble formato: Digital (Google Classroom) y papel (cuadernillo). </t>
  </si>
  <si>
    <t xml:space="preserve">En la planificación del mismo, se deberán contemplar, entre otros aspectos: </t>
  </si>
  <si>
    <t xml:space="preserve">También se explicitan los enlaces a los documentos audiovisuales que el alumno debe consultar para realizar las actividades. Estos enlaces pueden remitir a las páginas web empleadas en el aula,  a su material didáctico o a otros complementarios que el alumno ya conoce. </t>
  </si>
  <si>
    <t xml:space="preserve">A) Los saberes básicos que el alumno debe recuperar. </t>
  </si>
  <si>
    <t xml:space="preserve">Se valorará positivamente la ejecución de la totalidad de las actividades así como la presentación limpia y ordenada de las mismas. </t>
  </si>
  <si>
    <t>B) Los subcriterios que debe alcanzar para la superación de la materia.</t>
  </si>
  <si>
    <t xml:space="preserve">El programa se considerará superado cuando: 
El alumno haya realizado todas las actividades propuestas y las haya presentado en el formato y plazos establecidos.
</t>
  </si>
  <si>
    <t xml:space="preserve">El programa no se considerará superado cuando: El alumno no realice las actividades propuestas y, por lo tanto, no entregue el cuaderno de actividades. </t>
  </si>
  <si>
    <t>En cualquier momento, del desarrollo del programa, el alumno podrá consultar y resolver las dudas con la profesora.</t>
  </si>
  <si>
    <t>Propuestas de mejora extraídas de la memoria del curso pasado</t>
  </si>
  <si>
    <t>Propuesta</t>
  </si>
  <si>
    <t>Aplicación</t>
  </si>
  <si>
    <t>Fomentar la metodología cooperativa a través de trabajos en grupo en 1º ESO.</t>
  </si>
  <si>
    <t xml:space="preserve">A lo largo del curso. </t>
  </si>
  <si>
    <t>Fomentar las salidas extraescolares en relación con la asignatura. </t>
  </si>
  <si>
    <t xml:space="preserve">Visita a la parroquia del municipio.Tercer trimestre. </t>
  </si>
  <si>
    <t>Procedimiento</t>
  </si>
  <si>
    <t>La programación se considera un documento vivo, que debe adaptarse a las situaciones que se presentan en el aula. Para poder realizar un seguimiento de la adecuación de la misma se establecen una serie de logros e indicadores.</t>
  </si>
  <si>
    <t>Logro</t>
  </si>
  <si>
    <t>Indicador</t>
  </si>
  <si>
    <t>Tipo de valoración</t>
  </si>
  <si>
    <t>Resultados de la evaluación</t>
  </si>
  <si>
    <t>Porcentaje de indicadores de logro conseguidos o ámpliamente conseguidos</t>
  </si>
  <si>
    <t>Porcentaje</t>
  </si>
  <si>
    <t>Se mejora el procentaje de indicadores de logro respecto al año pasado</t>
  </si>
  <si>
    <t>Sí/No</t>
  </si>
  <si>
    <t>Adecuación de los materiales y recursos didácticos, y la distribución de espacios y tiempos a los métodos didácticos y pedagógicos utilizados</t>
  </si>
  <si>
    <t>La distribución de la clase favorece la metodología elegida.</t>
  </si>
  <si>
    <t>Se ha seguido el libro del alumno</t>
  </si>
  <si>
    <t>Se ha utilizado otros recursos didácticos programados</t>
  </si>
  <si>
    <t>Se utilizan metodologías activas, actividades significativas y
tareas variadas.</t>
  </si>
  <si>
    <t>Se ha cumplido la temporalización programada a principio de curso</t>
  </si>
  <si>
    <t xml:space="preserve">Contribución de los métodos didácticos y pedagógicos a la mejora del clima de aula y de centro. </t>
  </si>
  <si>
    <t>Se han empleado actividades participativas y grupales</t>
  </si>
  <si>
    <t>A través de determinadas actividades enfocadas a la convivencia del aula se ha fomentado el respeto entre los alumnos</t>
  </si>
  <si>
    <t xml:space="preserve">La distribución de los puestos ha contribuido a propiciar un clima colaborativo tanto en el interior como en el exterior del aula. </t>
  </si>
  <si>
    <t>Las salidas extraescolares realizadas como recurso pedagógico han favorecido la integración, la convivencia y el respeto mutuo.</t>
  </si>
  <si>
    <t>Eficacia de las medidas de atención a la diversidad que se han implantado en el curso.</t>
  </si>
  <si>
    <t>3.	Porcentaje de alumnos con NEES que han alcanzado los criterios mínimos</t>
  </si>
  <si>
    <t>Se realizan actividades multinivel para dar respuesta a los
distintos ritmos de aprendizaje</t>
  </si>
  <si>
    <t>Las medidas implantadas han favorecido el proceso de enseñanza-aprendizaje de los alumnos de atención a la diversidad.</t>
  </si>
  <si>
    <t>Instrumentos eval</t>
  </si>
  <si>
    <t>Prueba oral</t>
  </si>
  <si>
    <t>Gamificación</t>
  </si>
  <si>
    <t>Aprendizaje basado en problemas</t>
  </si>
  <si>
    <t>Design Thinking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</si>
</sst>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
    <numFmt numFmtId="166" formatCode="0.000%"/>
  </numFmts>
  <fonts count="17">
    <font>
      <sz val="11"/>
      <color theme="1"/>
      <name val="Calibri"/>
      <charset val="134"/>
      <scheme val="minor"/>
    </font>
    <font>
      <sz val="11"/>
      <color theme="1"/>
      <name val="Calibri"/>
      <family val="2"/>
      <scheme val="minor"/>
    </font>
    <font>
      <b/>
      <sz val="11"/>
      <color theme="0"/>
      <name val="Calibri"/>
      <family val="2"/>
      <scheme val="minor"/>
    </font>
    <font>
      <b/>
      <sz val="11"/>
      <color theme="1"/>
      <name val="Calibri"/>
      <family val="2"/>
      <scheme val="minor"/>
    </font>
    <font>
      <sz val="11"/>
      <name val="Calibri"/>
      <family val="2"/>
      <scheme val="minor"/>
    </font>
    <font>
      <sz val="14"/>
      <color theme="1"/>
      <name val="Calibri"/>
      <family val="2"/>
      <scheme val="minor"/>
    </font>
    <font>
      <sz val="11"/>
      <color theme="1"/>
      <name val="Calibri"/>
      <family val="2"/>
      <scheme val="minor"/>
    </font>
    <font>
      <b/>
      <sz val="11"/>
      <name val="Calibri"/>
      <family val="2"/>
      <scheme val="minor"/>
    </font>
    <font>
      <b/>
      <sz val="11"/>
      <color theme="1"/>
      <name val="Calibri"/>
      <family val="2"/>
    </font>
    <font>
      <sz val="11"/>
      <color rgb="FF000000"/>
      <name val="Calibri"/>
      <family val="2"/>
      <charset val="1"/>
    </font>
    <font>
      <sz val="11"/>
      <color rgb="FF000000"/>
      <name val="Calibri"/>
      <family val="2"/>
      <scheme val="minor"/>
    </font>
    <font>
      <sz val="11"/>
      <color theme="1"/>
      <name val="Calibri"/>
      <family val="2"/>
    </font>
    <font>
      <sz val="11"/>
      <color theme="1"/>
      <name val="Segoe UI"/>
      <family val="2"/>
    </font>
    <font>
      <sz val="10"/>
      <color theme="1"/>
      <name val="Calibri"/>
      <family val="2"/>
    </font>
    <font>
      <sz val="11"/>
      <color rgb="FF000000"/>
      <name val="Calibri"/>
      <family val="2"/>
    </font>
    <font>
      <sz val="10"/>
      <color theme="1"/>
      <name val="Symbol"/>
      <family val="1"/>
      <charset val="2"/>
    </font>
    <font>
      <sz val="7"/>
      <color theme="1"/>
      <name val="Times New Roman"/>
      <family val="1"/>
    </font>
  </fonts>
  <fills count="7">
    <fill>
      <patternFill patternType="none"/>
    </fill>
    <fill>
      <patternFill patternType="gray125"/>
    </fill>
    <fill>
      <patternFill patternType="solid">
        <fgColor theme="4"/>
        <bgColor indexed="64"/>
      </patternFill>
    </fill>
    <fill>
      <patternFill patternType="solid">
        <fgColor theme="4" tint="0.79995117038483843"/>
        <bgColor indexed="64"/>
      </patternFill>
    </fill>
    <fill>
      <patternFill patternType="solid">
        <fgColor theme="0" tint="-0.14996795556505021"/>
        <bgColor indexed="64"/>
      </patternFill>
    </fill>
    <fill>
      <patternFill patternType="solid">
        <fgColor theme="0"/>
        <bgColor indexed="64"/>
      </patternFill>
    </fill>
    <fill>
      <patternFill patternType="solid">
        <fgColor rgb="FFDBEFD3"/>
        <bgColor indexed="64"/>
      </patternFill>
    </fill>
  </fills>
  <borders count="17">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style="thin">
        <color auto="1"/>
      </left>
      <right/>
      <top/>
      <bottom/>
      <diagonal/>
    </border>
    <border>
      <left/>
      <right style="thin">
        <color auto="1"/>
      </right>
      <top/>
      <bottom/>
      <diagonal/>
    </border>
    <border>
      <left style="thin">
        <color theme="4"/>
      </left>
      <right style="thin">
        <color theme="4"/>
      </right>
      <top style="thin">
        <color theme="4"/>
      </top>
      <bottom style="thin">
        <color theme="4"/>
      </bottom>
      <diagonal/>
    </border>
    <border>
      <left/>
      <right style="thin">
        <color theme="4"/>
      </right>
      <top/>
      <bottom style="thin">
        <color theme="4"/>
      </bottom>
      <diagonal/>
    </border>
    <border>
      <left style="thin">
        <color theme="4"/>
      </left>
      <right style="thin">
        <color theme="4"/>
      </right>
      <top/>
      <bottom style="thin">
        <color theme="4"/>
      </bottom>
      <diagonal/>
    </border>
    <border>
      <left/>
      <right style="thin">
        <color theme="4"/>
      </right>
      <top style="thin">
        <color theme="4"/>
      </top>
      <bottom style="thin">
        <color theme="4"/>
      </bottom>
      <diagonal/>
    </border>
    <border>
      <left/>
      <right style="thin">
        <color theme="4"/>
      </right>
      <top/>
      <bottom/>
      <diagonal/>
    </border>
    <border>
      <left/>
      <right/>
      <top style="thin">
        <color rgb="FF93D07B"/>
      </top>
      <bottom style="thin">
        <color rgb="FF93D07B"/>
      </bottom>
      <diagonal/>
    </border>
    <border>
      <left/>
      <right/>
      <top style="thin">
        <color rgb="FF93D07B"/>
      </top>
      <bottom/>
      <diagonal/>
    </border>
  </borders>
  <cellStyleXfs count="2">
    <xf numFmtId="0" fontId="0" fillId="0" borderId="0"/>
    <xf numFmtId="9" fontId="6" fillId="0" borderId="0" applyFont="0" applyFill="0" applyBorder="0" applyAlignment="0" applyProtection="0"/>
  </cellStyleXfs>
  <cellXfs count="140">
    <xf numFmtId="0" fontId="0" fillId="0" borderId="0" xfId="0"/>
    <xf numFmtId="0" fontId="0" fillId="2" borderId="0" xfId="0" applyFill="1"/>
    <xf numFmtId="0" fontId="2" fillId="2" borderId="0" xfId="0" applyFont="1" applyFill="1" applyAlignment="1">
      <alignment horizontal="center"/>
    </xf>
    <xf numFmtId="0" fontId="0" fillId="3" borderId="0" xfId="0" applyFill="1" applyAlignment="1">
      <alignment vertical="top"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horizontal="left" vertical="top" wrapText="1"/>
    </xf>
    <xf numFmtId="0" fontId="2" fillId="2" borderId="0" xfId="0" applyFont="1" applyFill="1"/>
    <xf numFmtId="0" fontId="0" fillId="0" borderId="0" xfId="0" applyAlignment="1">
      <alignment wrapText="1"/>
    </xf>
    <xf numFmtId="0" fontId="0" fillId="0" borderId="0" xfId="0" applyAlignment="1">
      <alignment horizontal="center"/>
    </xf>
    <xf numFmtId="0" fontId="0" fillId="4" borderId="0" xfId="0" applyFill="1" applyAlignment="1">
      <alignment wrapText="1"/>
    </xf>
    <xf numFmtId="0" fontId="0" fillId="4" borderId="0" xfId="0" applyFill="1" applyAlignment="1">
      <alignment horizontal="center"/>
    </xf>
    <xf numFmtId="0" fontId="0" fillId="4" borderId="0" xfId="0" applyFill="1"/>
    <xf numFmtId="0" fontId="0" fillId="0" borderId="0" xfId="0" applyAlignment="1">
      <alignment horizontal="center" vertical="center" wrapText="1"/>
    </xf>
    <xf numFmtId="0" fontId="0" fillId="0" borderId="0" xfId="0" applyAlignment="1">
      <alignment vertical="center"/>
    </xf>
    <xf numFmtId="0" fontId="0" fillId="0" borderId="4" xfId="0" applyBorder="1" applyAlignment="1">
      <alignment vertical="top"/>
    </xf>
    <xf numFmtId="0" fontId="0" fillId="0" borderId="7" xfId="0" applyBorder="1" applyAlignment="1">
      <alignment vertical="top"/>
    </xf>
    <xf numFmtId="0" fontId="0" fillId="0" borderId="7" xfId="0" applyBorder="1" applyAlignment="1">
      <alignment horizontal="left" vertical="top"/>
    </xf>
    <xf numFmtId="0" fontId="2" fillId="2" borderId="0" xfId="0" applyFont="1" applyFill="1" applyAlignment="1">
      <alignment horizontal="center" wrapText="1"/>
    </xf>
    <xf numFmtId="0" fontId="0" fillId="0" borderId="8" xfId="0" applyBorder="1" applyAlignment="1">
      <alignment horizontal="left"/>
    </xf>
    <xf numFmtId="0" fontId="0" fillId="0" borderId="0" xfId="0" applyAlignment="1">
      <alignment horizontal="left"/>
    </xf>
    <xf numFmtId="0" fontId="0" fillId="0" borderId="9" xfId="0" applyBorder="1" applyAlignment="1">
      <alignment horizontal="left"/>
    </xf>
    <xf numFmtId="0" fontId="3" fillId="0" borderId="0" xfId="0" applyFont="1" applyAlignment="1">
      <alignment vertical="center" wrapText="1"/>
    </xf>
    <xf numFmtId="0" fontId="4" fillId="0" borderId="0" xfId="0" applyFont="1" applyAlignment="1">
      <alignment vertical="center" wrapText="1"/>
    </xf>
    <xf numFmtId="0" fontId="0" fillId="0" borderId="0" xfId="0" applyAlignment="1">
      <alignment vertical="center" wrapText="1"/>
    </xf>
    <xf numFmtId="164" fontId="0" fillId="0" borderId="0" xfId="0" applyNumberFormat="1" applyAlignment="1">
      <alignment horizontal="center" vertical="center" wrapText="1"/>
    </xf>
    <xf numFmtId="0" fontId="0" fillId="0" borderId="0" xfId="0" applyAlignment="1">
      <alignment horizontal="left" vertical="center" wrapText="1"/>
    </xf>
    <xf numFmtId="164" fontId="0" fillId="0" borderId="0" xfId="0" applyNumberFormat="1" applyAlignment="1">
      <alignment horizontal="left" vertical="top" wrapText="1"/>
    </xf>
    <xf numFmtId="0" fontId="0" fillId="0" borderId="0" xfId="0" applyAlignment="1">
      <alignment horizontal="left" vertical="center"/>
    </xf>
    <xf numFmtId="0" fontId="0" fillId="3" borderId="0" xfId="0" applyFill="1"/>
    <xf numFmtId="16" fontId="4" fillId="0" borderId="0" xfId="0" applyNumberFormat="1" applyFont="1" applyAlignment="1">
      <alignment vertical="center" wrapText="1"/>
    </xf>
    <xf numFmtId="164" fontId="0" fillId="0" borderId="0" xfId="0" applyNumberFormat="1" applyAlignment="1">
      <alignment horizontal="left" vertical="center" wrapText="1"/>
    </xf>
    <xf numFmtId="0" fontId="3" fillId="3" borderId="0" xfId="0" applyFont="1" applyFill="1" applyAlignment="1">
      <alignment vertical="center" wrapText="1"/>
    </xf>
    <xf numFmtId="0" fontId="0" fillId="3" borderId="0" xfId="0" applyFill="1" applyAlignment="1">
      <alignment vertical="center" wrapText="1"/>
    </xf>
    <xf numFmtId="164" fontId="0" fillId="3" borderId="0" xfId="0" applyNumberFormat="1" applyFill="1" applyAlignment="1">
      <alignment horizontal="left" vertical="center" wrapText="1"/>
    </xf>
    <xf numFmtId="0" fontId="0" fillId="3" borderId="0" xfId="0" applyFill="1" applyAlignment="1">
      <alignment horizontal="left" vertical="center" wrapText="1"/>
    </xf>
    <xf numFmtId="0" fontId="2" fillId="2" borderId="10" xfId="0" applyFont="1" applyFill="1" applyBorder="1" applyAlignment="1">
      <alignment horizontal="center" wrapText="1"/>
    </xf>
    <xf numFmtId="0" fontId="2" fillId="2" borderId="11" xfId="0" applyFont="1" applyFill="1" applyBorder="1" applyAlignment="1">
      <alignment horizontal="center" wrapText="1"/>
    </xf>
    <xf numFmtId="0" fontId="2" fillId="2" borderId="12" xfId="0" applyFont="1" applyFill="1" applyBorder="1" applyAlignment="1">
      <alignment horizontal="center" wrapText="1"/>
    </xf>
    <xf numFmtId="0" fontId="0" fillId="3" borderId="13" xfId="0" applyFill="1" applyBorder="1" applyAlignment="1">
      <alignment vertical="center" wrapText="1"/>
    </xf>
    <xf numFmtId="0" fontId="0" fillId="3" borderId="10" xfId="0" applyFill="1" applyBorder="1" applyAlignment="1">
      <alignment vertical="center" wrapText="1"/>
    </xf>
    <xf numFmtId="0" fontId="0" fillId="3" borderId="10" xfId="0" applyFill="1" applyBorder="1" applyAlignment="1">
      <alignment horizontal="left" wrapText="1"/>
    </xf>
    <xf numFmtId="0" fontId="0" fillId="0" borderId="13" xfId="0" applyBorder="1" applyAlignment="1">
      <alignment vertical="center" wrapText="1"/>
    </xf>
    <xf numFmtId="0" fontId="0" fillId="0" borderId="10" xfId="0" applyBorder="1" applyAlignment="1">
      <alignment vertical="center" wrapText="1"/>
    </xf>
    <xf numFmtId="0" fontId="0" fillId="0" borderId="10" xfId="0" applyBorder="1" applyAlignment="1">
      <alignment horizontal="left" wrapText="1"/>
    </xf>
    <xf numFmtId="0" fontId="2" fillId="0" borderId="0" xfId="0" applyFont="1" applyAlignment="1">
      <alignment horizontal="center" vertical="center" wrapText="1"/>
    </xf>
    <xf numFmtId="0" fontId="2" fillId="0" borderId="14" xfId="0" applyFont="1" applyBorder="1" applyAlignment="1">
      <alignment horizontal="center" vertical="center" wrapText="1"/>
    </xf>
    <xf numFmtId="165" fontId="0" fillId="0" borderId="0" xfId="0" applyNumberFormat="1" applyAlignment="1">
      <alignment vertical="center" wrapText="1"/>
    </xf>
    <xf numFmtId="0" fontId="4" fillId="0" borderId="0" xfId="0" applyFont="1" applyAlignment="1">
      <alignment horizontal="center" vertical="center" wrapText="1"/>
    </xf>
    <xf numFmtId="0" fontId="3" fillId="3" borderId="0" xfId="0" applyFont="1" applyFill="1" applyAlignment="1">
      <alignment horizontal="left" vertical="top" wrapText="1"/>
    </xf>
    <xf numFmtId="9" fontId="0" fillId="0" borderId="0" xfId="1" applyFont="1" applyFill="1" applyBorder="1" applyAlignment="1">
      <alignment horizontal="center" vertical="center" wrapText="1"/>
    </xf>
    <xf numFmtId="10" fontId="0" fillId="0" borderId="14" xfId="1" applyNumberFormat="1" applyFont="1" applyFill="1" applyBorder="1" applyAlignment="1">
      <alignment horizontal="center" vertical="center" wrapText="1"/>
    </xf>
    <xf numFmtId="0" fontId="4" fillId="5" borderId="0" xfId="0" applyFont="1" applyFill="1" applyAlignment="1">
      <alignment horizontal="center" vertical="center" wrapText="1"/>
    </xf>
    <xf numFmtId="9" fontId="4" fillId="0" borderId="0" xfId="1" applyFont="1" applyFill="1" applyBorder="1" applyAlignment="1">
      <alignment horizontal="center" vertical="center" wrapText="1"/>
    </xf>
    <xf numFmtId="0" fontId="0" fillId="5" borderId="0" xfId="0" applyFill="1" applyAlignment="1">
      <alignment horizontal="left" vertical="top" wrapText="1"/>
    </xf>
    <xf numFmtId="0" fontId="4" fillId="0" borderId="0" xfId="0" applyFont="1" applyAlignment="1">
      <alignment horizontal="left" vertical="center" wrapText="1"/>
    </xf>
    <xf numFmtId="0" fontId="0" fillId="2" borderId="0" xfId="0" applyFill="1" applyAlignment="1">
      <alignment wrapText="1"/>
    </xf>
    <xf numFmtId="0" fontId="0" fillId="2" borderId="0" xfId="0" applyFill="1" applyAlignment="1">
      <alignment horizontal="left" vertical="top" wrapText="1"/>
    </xf>
    <xf numFmtId="0" fontId="2" fillId="0" borderId="0" xfId="0" applyFont="1" applyAlignment="1">
      <alignment horizontal="center" wrapText="1"/>
    </xf>
    <xf numFmtId="165" fontId="0" fillId="0" borderId="0" xfId="0" applyNumberFormat="1" applyAlignment="1">
      <alignment vertical="top" wrapText="1"/>
    </xf>
    <xf numFmtId="9" fontId="4" fillId="0" borderId="0" xfId="1" applyFont="1" applyFill="1" applyBorder="1" applyAlignment="1">
      <alignment horizontal="center" vertical="top" wrapText="1"/>
    </xf>
    <xf numFmtId="166" fontId="0" fillId="0" borderId="0" xfId="1" applyNumberFormat="1" applyFont="1" applyFill="1" applyAlignment="1">
      <alignment horizontal="center" vertical="top" wrapText="1"/>
    </xf>
    <xf numFmtId="0" fontId="0" fillId="5" borderId="0" xfId="0" applyFill="1" applyAlignment="1">
      <alignment horizontal="center" vertical="top" wrapText="1"/>
    </xf>
    <xf numFmtId="165" fontId="0" fillId="5" borderId="0" xfId="0" applyNumberFormat="1" applyFill="1" applyAlignment="1">
      <alignment vertical="top" wrapText="1"/>
    </xf>
    <xf numFmtId="9" fontId="4" fillId="5" borderId="0" xfId="1" applyFont="1" applyFill="1" applyBorder="1" applyAlignment="1">
      <alignment horizontal="center" vertical="top" wrapText="1"/>
    </xf>
    <xf numFmtId="9" fontId="4" fillId="0" borderId="0" xfId="1" applyFont="1" applyFill="1" applyAlignment="1">
      <alignment horizontal="center" vertical="top" wrapText="1"/>
    </xf>
    <xf numFmtId="10" fontId="4" fillId="0" borderId="0" xfId="1" applyNumberFormat="1" applyFont="1" applyFill="1" applyBorder="1" applyAlignment="1">
      <alignment horizontal="center" vertical="top" wrapText="1"/>
    </xf>
    <xf numFmtId="0" fontId="2" fillId="2" borderId="10" xfId="0" applyFont="1" applyFill="1" applyBorder="1" applyAlignment="1">
      <alignment horizontal="center"/>
    </xf>
    <xf numFmtId="0" fontId="5" fillId="2" borderId="0" xfId="0" applyFont="1" applyFill="1"/>
    <xf numFmtId="0" fontId="5" fillId="0" borderId="0" xfId="0" applyFont="1"/>
    <xf numFmtId="0" fontId="3" fillId="0" borderId="0" xfId="0" applyFont="1"/>
    <xf numFmtId="0" fontId="0" fillId="0" borderId="0" xfId="0" applyAlignment="1">
      <alignment vertical="top"/>
    </xf>
    <xf numFmtId="0" fontId="0" fillId="0" borderId="0" xfId="0" applyAlignment="1">
      <alignment horizontal="justify" wrapText="1"/>
    </xf>
    <xf numFmtId="0" fontId="3" fillId="0" borderId="0" xfId="0" applyFont="1" applyAlignment="1">
      <alignment horizontal="left"/>
    </xf>
    <xf numFmtId="14" fontId="0" fillId="0" borderId="0" xfId="0" applyNumberFormat="1" applyAlignment="1">
      <alignment horizontal="left"/>
    </xf>
    <xf numFmtId="0" fontId="7" fillId="0" borderId="0" xfId="0" applyFont="1" applyAlignment="1">
      <alignment horizontal="left" vertical="center" wrapText="1"/>
    </xf>
    <xf numFmtId="0" fontId="7" fillId="0" borderId="0" xfId="0" applyFont="1" applyAlignment="1">
      <alignment horizontal="left" vertical="top" wrapText="1"/>
    </xf>
    <xf numFmtId="0" fontId="8" fillId="0" borderId="0" xfId="0" applyFont="1" applyAlignment="1">
      <alignment vertical="center" wrapText="1"/>
    </xf>
    <xf numFmtId="0" fontId="0" fillId="0" borderId="5" xfId="0" applyBorder="1" applyAlignment="1">
      <alignment horizontal="left" vertical="top" wrapText="1"/>
    </xf>
    <xf numFmtId="0" fontId="0" fillId="0" borderId="6" xfId="0" applyBorder="1" applyAlignment="1">
      <alignment horizontal="left" vertical="top" wrapText="1"/>
    </xf>
    <xf numFmtId="0" fontId="9" fillId="0" borderId="0" xfId="0" applyFont="1" applyAlignment="1">
      <alignment horizontal="center" wrapText="1"/>
    </xf>
    <xf numFmtId="0" fontId="9" fillId="6" borderId="0" xfId="0" applyFont="1" applyFill="1" applyAlignment="1">
      <alignment horizontal="center" wrapText="1"/>
    </xf>
    <xf numFmtId="0" fontId="9" fillId="0" borderId="0" xfId="0" applyFont="1" applyAlignment="1">
      <alignment wrapText="1"/>
    </xf>
    <xf numFmtId="0" fontId="9" fillId="0" borderId="0" xfId="0" applyFont="1" applyAlignment="1">
      <alignment horizontal="center"/>
    </xf>
    <xf numFmtId="0" fontId="9" fillId="0" borderId="0" xfId="0" applyFont="1" applyAlignment="1">
      <alignment horizontal="center" vertical="center"/>
    </xf>
    <xf numFmtId="0" fontId="9" fillId="0" borderId="15" xfId="0" applyFont="1" applyBorder="1" applyAlignment="1">
      <alignment wrapText="1"/>
    </xf>
    <xf numFmtId="0" fontId="9" fillId="0" borderId="16" xfId="0" applyFont="1" applyBorder="1" applyAlignment="1">
      <alignment wrapText="1"/>
    </xf>
    <xf numFmtId="0" fontId="9" fillId="0" borderId="0" xfId="0" applyFont="1" applyAlignment="1">
      <alignment horizontal="center" vertical="center" wrapText="1"/>
    </xf>
    <xf numFmtId="0" fontId="0" fillId="0" borderId="0" xfId="0" applyAlignment="1">
      <alignment horizontal="left" vertical="top"/>
    </xf>
    <xf numFmtId="0" fontId="10" fillId="0" borderId="0" xfId="0" applyFont="1" applyAlignment="1">
      <alignment horizontal="justify"/>
    </xf>
    <xf numFmtId="0" fontId="1" fillId="0" borderId="0" xfId="0" applyFont="1" applyAlignment="1">
      <alignment vertical="top" wrapText="1"/>
    </xf>
    <xf numFmtId="0" fontId="11" fillId="0" borderId="0" xfId="0" applyFont="1" applyAlignment="1">
      <alignment horizontal="justify"/>
    </xf>
    <xf numFmtId="0" fontId="12" fillId="0" borderId="0" xfId="0" applyFont="1" applyAlignment="1">
      <alignment horizontal="justify"/>
    </xf>
    <xf numFmtId="0" fontId="13" fillId="0" borderId="0" xfId="0" applyFont="1" applyAlignment="1">
      <alignment horizontal="justify"/>
    </xf>
    <xf numFmtId="0" fontId="14" fillId="0" borderId="0" xfId="0" applyFont="1" applyAlignment="1">
      <alignment horizontal="justify"/>
    </xf>
    <xf numFmtId="0" fontId="15" fillId="0" borderId="0" xfId="0" applyFont="1" applyAlignment="1">
      <alignment horizontal="justify"/>
    </xf>
    <xf numFmtId="0" fontId="11" fillId="0" borderId="0" xfId="0" applyFont="1" applyAlignment="1">
      <alignment horizontal="justify" vertical="top"/>
    </xf>
    <xf numFmtId="0" fontId="1" fillId="3" borderId="13" xfId="0" applyFont="1" applyFill="1" applyBorder="1" applyAlignment="1">
      <alignment vertical="center" wrapText="1"/>
    </xf>
    <xf numFmtId="0" fontId="1" fillId="3" borderId="10" xfId="0" applyFont="1" applyFill="1" applyBorder="1" applyAlignment="1">
      <alignment vertical="center" wrapText="1"/>
    </xf>
    <xf numFmtId="0" fontId="3" fillId="0" borderId="0" xfId="0" applyFont="1" applyAlignment="1">
      <alignment vertical="center"/>
    </xf>
    <xf numFmtId="164" fontId="1" fillId="0" borderId="0" xfId="0" applyNumberFormat="1" applyFont="1" applyAlignment="1">
      <alignment horizontal="left" vertical="center" wrapText="1"/>
    </xf>
    <xf numFmtId="0" fontId="1" fillId="0" borderId="0" xfId="0" applyFont="1" applyAlignment="1">
      <alignment vertical="center" wrapText="1"/>
    </xf>
    <xf numFmtId="0" fontId="1" fillId="0" borderId="0" xfId="0" applyFont="1"/>
    <xf numFmtId="0" fontId="1" fillId="0" borderId="4" xfId="0" applyFont="1" applyBorder="1" applyAlignment="1">
      <alignment vertical="top"/>
    </xf>
    <xf numFmtId="0" fontId="1" fillId="0" borderId="5" xfId="0" applyFont="1" applyBorder="1" applyAlignment="1">
      <alignment horizontal="left" vertical="top" wrapText="1"/>
    </xf>
    <xf numFmtId="0" fontId="1" fillId="0" borderId="7" xfId="0" applyFont="1" applyBorder="1" applyAlignment="1">
      <alignment vertical="top"/>
    </xf>
    <xf numFmtId="0" fontId="1" fillId="0" borderId="7" xfId="0" applyFont="1" applyBorder="1" applyAlignment="1">
      <alignment horizontal="left" vertical="top"/>
    </xf>
    <xf numFmtId="0" fontId="1" fillId="0" borderId="0" xfId="0" applyFont="1" applyAlignment="1">
      <alignment horizontal="center" vertical="center"/>
    </xf>
    <xf numFmtId="0" fontId="1" fillId="0" borderId="0" xfId="0" applyFont="1" applyAlignment="1">
      <alignment wrapText="1"/>
    </xf>
    <xf numFmtId="0" fontId="0" fillId="0" borderId="0" xfId="0" applyAlignment="1">
      <alignment vertical="top" wrapText="1"/>
    </xf>
    <xf numFmtId="0" fontId="3" fillId="3" borderId="10" xfId="0" applyFont="1" applyFill="1" applyBorder="1" applyAlignment="1">
      <alignment horizontal="center" vertical="center" wrapText="1"/>
    </xf>
    <xf numFmtId="0" fontId="3" fillId="0" borderId="10" xfId="0" applyFont="1" applyBorder="1" applyAlignment="1">
      <alignment horizontal="center" vertical="center" wrapText="1"/>
    </xf>
    <xf numFmtId="0" fontId="2" fillId="2" borderId="0" xfId="0" applyFont="1" applyFill="1" applyAlignment="1">
      <alignment horizontal="center"/>
    </xf>
    <xf numFmtId="0" fontId="2" fillId="2" borderId="0" xfId="0" applyFont="1" applyFill="1" applyAlignment="1">
      <alignment horizontal="center" vertical="center" wrapText="1"/>
    </xf>
    <xf numFmtId="0" fontId="2" fillId="2" borderId="10" xfId="0" applyFont="1" applyFill="1" applyBorder="1" applyAlignment="1">
      <alignment horizontal="center" wrapText="1"/>
    </xf>
    <xf numFmtId="0" fontId="2" fillId="2" borderId="1" xfId="0" applyFont="1" applyFill="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0" fillId="0" borderId="4" xfId="0" applyBorder="1" applyAlignment="1">
      <alignment horizontal="justify" vertical="top" wrapText="1"/>
    </xf>
    <xf numFmtId="0" fontId="0" fillId="0" borderId="5" xfId="0" applyBorder="1" applyAlignment="1">
      <alignment horizontal="justify" vertical="top"/>
    </xf>
    <xf numFmtId="0" fontId="0" fillId="0" borderId="6" xfId="0" applyBorder="1" applyAlignment="1">
      <alignment horizontal="justify" vertical="top"/>
    </xf>
    <xf numFmtId="0" fontId="0" fillId="0" borderId="5" xfId="0" applyBorder="1" applyAlignment="1">
      <alignment horizontal="left" vertical="top" wrapText="1"/>
    </xf>
    <xf numFmtId="0" fontId="0" fillId="0" borderId="6" xfId="0" applyBorder="1" applyAlignment="1">
      <alignment horizontal="left" vertical="top" wrapText="1"/>
    </xf>
    <xf numFmtId="0" fontId="1" fillId="0" borderId="5" xfId="0" applyFont="1" applyBorder="1" applyAlignment="1">
      <alignment horizontal="left" vertical="top" wrapText="1"/>
    </xf>
    <xf numFmtId="0" fontId="2" fillId="2" borderId="8" xfId="0" applyFont="1" applyFill="1" applyBorder="1" applyAlignment="1">
      <alignment horizontal="center" wrapText="1"/>
    </xf>
    <xf numFmtId="0" fontId="2" fillId="2" borderId="0" xfId="0" applyFont="1" applyFill="1" applyAlignment="1">
      <alignment horizontal="center" wrapText="1"/>
    </xf>
    <xf numFmtId="0" fontId="2" fillId="2" borderId="9" xfId="0" applyFont="1" applyFill="1" applyBorder="1" applyAlignment="1">
      <alignment horizontal="center" wrapText="1"/>
    </xf>
    <xf numFmtId="0" fontId="0" fillId="0" borderId="8" xfId="0" applyBorder="1" applyAlignment="1">
      <alignment horizontal="left"/>
    </xf>
    <xf numFmtId="0" fontId="0" fillId="0" borderId="0" xfId="0" applyAlignment="1">
      <alignment horizontal="left"/>
    </xf>
    <xf numFmtId="0" fontId="0" fillId="0" borderId="9" xfId="0" applyBorder="1" applyAlignment="1">
      <alignment horizontal="left"/>
    </xf>
    <xf numFmtId="0" fontId="0" fillId="0" borderId="4" xfId="0" applyBorder="1" applyAlignment="1">
      <alignment horizontal="left"/>
    </xf>
    <xf numFmtId="0" fontId="0" fillId="0" borderId="5" xfId="0" applyBorder="1" applyAlignment="1">
      <alignment horizontal="left"/>
    </xf>
    <xf numFmtId="0" fontId="0" fillId="0" borderId="6" xfId="0" applyBorder="1" applyAlignment="1">
      <alignment horizontal="left"/>
    </xf>
    <xf numFmtId="0" fontId="0" fillId="3" borderId="0" xfId="0" applyFill="1" applyAlignment="1">
      <alignment horizontal="left" vertical="top" wrapText="1"/>
    </xf>
    <xf numFmtId="0" fontId="0" fillId="0" borderId="0" xfId="0" applyAlignment="1">
      <alignment horizontal="center" vertical="top" wrapText="1"/>
    </xf>
    <xf numFmtId="0" fontId="0" fillId="0" borderId="0" xfId="0" applyAlignment="1">
      <alignment horizontal="center" vertical="center"/>
    </xf>
    <xf numFmtId="0" fontId="0" fillId="4" borderId="0" xfId="0" applyFill="1" applyAlignment="1">
      <alignment horizontal="center" vertical="center" wrapText="1"/>
    </xf>
    <xf numFmtId="0" fontId="0" fillId="0" borderId="0" xfId="0" applyAlignment="1">
      <alignment horizontal="center" vertical="center" wrapText="1"/>
    </xf>
    <xf numFmtId="0" fontId="0" fillId="0" borderId="0" xfId="0" applyAlignment="1">
      <alignment horizontal="left" vertical="top" wrapText="1"/>
    </xf>
    <xf numFmtId="0" fontId="0" fillId="0" borderId="0" xfId="0" applyAlignment="1"/>
  </cellXfs>
  <cellStyles count="2">
    <cellStyle name="Normal" xfId="0" builtinId="0"/>
    <cellStyle name="Porcentaje" xfId="1" builtinId="5"/>
  </cellStyles>
  <dxfs count="68">
    <dxf>
      <fill>
        <patternFill patternType="none"/>
      </fill>
    </dxf>
    <dxf>
      <fill>
        <patternFill patternType="none"/>
      </fill>
    </dxf>
    <dxf>
      <fill>
        <patternFill patternType="none"/>
      </fill>
      <alignment vertical="center"/>
    </dxf>
    <dxf>
      <fill>
        <patternFill patternType="none"/>
      </fill>
    </dxf>
    <dxf>
      <fill>
        <patternFill patternType="none"/>
      </fill>
      <alignment horizontal="left" vertical="center" wrapText="1"/>
    </dxf>
    <dxf>
      <numFmt numFmtId="164" formatCode="000000"/>
      <fill>
        <patternFill patternType="none"/>
      </fill>
      <alignment horizontal="center" vertical="center" wrapText="1"/>
    </dxf>
    <dxf>
      <fill>
        <patternFill patternType="none"/>
      </fill>
      <alignment vertical="center" wrapText="1"/>
    </dxf>
    <dxf>
      <fill>
        <patternFill patternType="none"/>
      </fill>
      <alignment vertical="center" wrapText="1"/>
    </dxf>
    <dxf>
      <fill>
        <patternFill patternType="none"/>
      </fill>
      <alignment vertical="center" wrapText="1"/>
    </dxf>
    <dxf>
      <fill>
        <patternFill patternType="none"/>
      </fill>
      <alignment vertical="center" wrapText="1"/>
    </dxf>
    <dxf>
      <fill>
        <patternFill patternType="none"/>
      </fill>
      <alignment vertical="center" wrapText="1"/>
    </dxf>
    <dxf>
      <fill>
        <patternFill patternType="none"/>
      </fill>
      <alignment vertical="center" wrapText="1"/>
    </dxf>
    <dxf>
      <fill>
        <patternFill patternType="none"/>
      </fill>
      <alignment vertical="center" wrapText="1"/>
    </dxf>
    <dxf>
      <fill>
        <patternFill patternType="none"/>
      </fill>
      <alignment vertical="center" wrapText="1"/>
    </dxf>
    <dxf>
      <font>
        <b/>
        <i val="0"/>
        <strike val="0"/>
        <u val="none"/>
        <sz val="11"/>
        <color theme="1"/>
        <name val="Calibri"/>
        <scheme val="none"/>
      </font>
      <fill>
        <patternFill patternType="none"/>
      </fill>
      <alignment vertical="center" wrapText="1"/>
    </dxf>
    <dxf>
      <font>
        <b/>
        <i val="0"/>
        <strike val="0"/>
        <u val="none"/>
        <sz val="11"/>
        <color theme="1"/>
        <name val="Calibri"/>
        <scheme val="none"/>
      </font>
      <fill>
        <patternFill patternType="none"/>
      </fill>
      <alignment vertical="center" wrapText="1"/>
    </dxf>
    <dxf>
      <font>
        <b/>
        <i val="0"/>
      </font>
      <fill>
        <patternFill patternType="solid">
          <bgColor theme="4" tint="0.79995117038483843"/>
        </patternFill>
      </fill>
    </dxf>
    <dxf>
      <font>
        <b/>
        <i val="0"/>
      </font>
      <fill>
        <patternFill patternType="solid">
          <bgColor theme="4" tint="0.79995117038483843"/>
        </patternFill>
      </fill>
    </dxf>
    <dxf>
      <font>
        <b/>
        <i val="0"/>
      </font>
      <fill>
        <patternFill patternType="solid">
          <bgColor theme="4" tint="0.79995117038483843"/>
        </patternFill>
      </fill>
    </dxf>
    <dxf>
      <font>
        <b/>
        <i val="0"/>
      </font>
      <fill>
        <patternFill patternType="solid">
          <bgColor theme="4" tint="0.79995117038483843"/>
        </patternFill>
      </fill>
    </dxf>
    <dxf>
      <font>
        <b/>
        <i val="0"/>
      </font>
      <fill>
        <patternFill patternType="solid">
          <bgColor theme="4" tint="0.79995117038483843"/>
        </patternFill>
      </fill>
    </dxf>
    <dxf>
      <font>
        <b/>
        <i val="0"/>
      </font>
      <fill>
        <patternFill patternType="solid">
          <bgColor theme="4" tint="0.79995117038483843"/>
        </patternFill>
      </fill>
    </dxf>
    <dxf>
      <font>
        <b/>
        <i val="0"/>
      </font>
      <fill>
        <patternFill patternType="solid">
          <bgColor theme="4" tint="0.79995117038483843"/>
        </patternFill>
      </fill>
    </dxf>
    <dxf>
      <font>
        <b/>
        <i val="0"/>
      </font>
      <fill>
        <patternFill patternType="solid">
          <bgColor theme="4" tint="0.79995117038483843"/>
        </patternFill>
      </fill>
    </dxf>
    <dxf>
      <fill>
        <patternFill patternType="none"/>
      </fill>
    </dxf>
    <dxf>
      <fill>
        <patternFill patternType="none"/>
      </fill>
      <alignment horizontal="left" vertical="center" wrapText="1"/>
    </dxf>
    <dxf>
      <numFmt numFmtId="164" formatCode="000000"/>
      <fill>
        <patternFill patternType="none"/>
      </fill>
      <alignment horizontal="left" vertical="center" wrapText="1"/>
    </dxf>
    <dxf>
      <fill>
        <patternFill patternType="none"/>
      </fill>
      <alignment vertical="center" wrapText="1"/>
    </dxf>
    <dxf>
      <fill>
        <patternFill patternType="none"/>
      </fill>
      <alignment vertical="center" wrapText="1"/>
    </dxf>
    <dxf>
      <fill>
        <patternFill patternType="none"/>
      </fill>
      <alignment vertical="center" wrapText="1"/>
    </dxf>
    <dxf>
      <fill>
        <patternFill patternType="none"/>
      </fill>
      <alignment vertical="center" wrapText="1"/>
    </dxf>
    <dxf>
      <fill>
        <patternFill patternType="none"/>
      </fill>
      <alignment vertical="center" wrapText="1"/>
    </dxf>
    <dxf>
      <font>
        <b/>
        <i val="0"/>
        <strike val="0"/>
        <u val="none"/>
        <sz val="11"/>
        <color theme="1"/>
        <name val="Calibri"/>
        <scheme val="none"/>
      </font>
      <fill>
        <patternFill patternType="none"/>
      </fill>
      <alignment vertical="center" wrapText="1"/>
    </dxf>
    <dxf>
      <font>
        <b/>
        <i val="0"/>
        <strike val="0"/>
        <u val="none"/>
        <sz val="11"/>
        <color theme="1"/>
        <name val="Calibri"/>
        <scheme val="none"/>
      </font>
      <fill>
        <patternFill patternType="none"/>
      </fill>
      <alignment vertical="center" wrapText="1"/>
    </dxf>
    <dxf>
      <font>
        <b/>
        <i val="0"/>
      </font>
      <fill>
        <patternFill patternType="solid">
          <bgColor theme="4" tint="0.79995117038483843"/>
        </patternFill>
      </fill>
    </dxf>
    <dxf>
      <font>
        <b/>
        <i val="0"/>
      </font>
      <fill>
        <patternFill patternType="solid">
          <bgColor theme="4" tint="0.79995117038483843"/>
        </patternFill>
      </fill>
    </dxf>
    <dxf>
      <font>
        <b/>
        <i val="0"/>
      </font>
      <fill>
        <patternFill patternType="solid">
          <bgColor theme="4" tint="0.79995117038483843"/>
        </patternFill>
      </fill>
    </dxf>
    <dxf>
      <font>
        <b/>
        <i val="0"/>
      </font>
      <fill>
        <patternFill patternType="solid">
          <bgColor theme="4" tint="0.79995117038483843"/>
        </patternFill>
      </fill>
    </dxf>
    <dxf>
      <font>
        <b/>
        <i val="0"/>
      </font>
      <fill>
        <patternFill patternType="solid">
          <bgColor theme="4" tint="0.79995117038483843"/>
        </patternFill>
      </fill>
    </dxf>
    <dxf>
      <font>
        <b/>
        <i val="0"/>
      </font>
      <fill>
        <patternFill patternType="solid">
          <bgColor theme="4" tint="0.79995117038483843"/>
        </patternFill>
      </fill>
    </dxf>
    <dxf>
      <font>
        <b/>
        <i val="0"/>
      </font>
      <fill>
        <patternFill patternType="solid">
          <bgColor theme="4" tint="0.79995117038483843"/>
        </patternFill>
      </fill>
    </dxf>
    <dxf>
      <font>
        <b/>
        <i val="0"/>
      </font>
      <fill>
        <patternFill patternType="solid">
          <bgColor theme="4" tint="0.79995117038483843"/>
        </patternFill>
      </fill>
    </dxf>
    <dxf>
      <fill>
        <patternFill patternType="solid">
          <fgColor indexed="64"/>
          <bgColor theme="4" tint="0.79995117038483843"/>
        </patternFill>
      </fill>
      <alignment horizontal="general" vertical="center" textRotation="0" wrapText="1" relativeIndent="0" justifyLastLine="0" shrinkToFit="0" readingOrder="0"/>
      <border diagonalUp="0" diagonalDown="0">
        <left style="thin">
          <color theme="4"/>
        </left>
        <right style="thin">
          <color theme="4"/>
        </right>
        <top style="thin">
          <color theme="4"/>
        </top>
        <bottom style="thin">
          <color theme="4"/>
        </bottom>
      </border>
    </dxf>
    <dxf>
      <fill>
        <patternFill patternType="solid">
          <bgColor theme="4" tint="0.79995117038483843"/>
        </patternFill>
      </fill>
      <alignment vertical="center" wrapText="1"/>
      <border>
        <left style="thin">
          <color theme="4"/>
        </left>
        <right style="thin">
          <color theme="4"/>
        </right>
        <top style="thin">
          <color theme="4"/>
        </top>
        <bottom style="thin">
          <color theme="4"/>
        </bottom>
      </border>
    </dxf>
    <dxf>
      <numFmt numFmtId="0" formatCode="General"/>
      <alignment wrapText="1"/>
    </dxf>
    <dxf>
      <fill>
        <patternFill patternType="solid">
          <bgColor theme="4" tint="0.79995117038483843"/>
        </patternFill>
      </fill>
      <alignment vertical="center" wrapText="1"/>
      <border>
        <left style="thin">
          <color theme="4"/>
        </left>
        <right style="thin">
          <color theme="4"/>
        </right>
        <top style="thin">
          <color theme="4"/>
        </top>
        <bottom style="thin">
          <color theme="4"/>
        </bottom>
      </border>
    </dxf>
    <dxf>
      <alignment horizontal="left" wrapText="1"/>
      <border>
        <left style="thin">
          <color theme="4"/>
        </left>
        <right style="thin">
          <color theme="4"/>
        </right>
        <top style="thin">
          <color theme="4"/>
        </top>
        <bottom style="thin">
          <color theme="4"/>
        </bottom>
      </border>
    </dxf>
    <dxf>
      <alignment vertical="center" wrapText="1"/>
      <border>
        <left style="thin">
          <color theme="4"/>
        </left>
        <right style="thin">
          <color theme="4"/>
        </right>
        <top style="thin">
          <color theme="4"/>
        </top>
        <bottom style="thin">
          <color theme="4"/>
        </bottom>
      </border>
    </dxf>
    <dxf>
      <alignment vertical="center" wrapText="1"/>
      <border>
        <left/>
        <right style="thin">
          <color theme="4"/>
        </right>
        <top style="thin">
          <color theme="4"/>
        </top>
        <bottom style="thin">
          <color theme="4"/>
        </bottom>
      </border>
    </dxf>
    <dxf>
      <numFmt numFmtId="0" formatCode="General"/>
      <fill>
        <patternFill patternType="none"/>
      </fill>
      <alignment horizontal="center" vertical="center" wrapText="1"/>
    </dxf>
    <dxf>
      <numFmt numFmtId="14" formatCode="0.00%"/>
      <fill>
        <patternFill patternType="none"/>
      </fill>
      <alignment horizontal="center" vertical="center" wrapText="1"/>
      <border>
        <left/>
        <right style="thin">
          <color theme="4"/>
        </right>
      </border>
    </dxf>
    <dxf>
      <fill>
        <patternFill patternType="none"/>
      </fill>
      <alignment horizontal="center" vertical="center" wrapText="1"/>
    </dxf>
    <dxf>
      <numFmt numFmtId="0" formatCode="General"/>
      <fill>
        <patternFill patternType="none"/>
      </fill>
      <alignment horizontal="left" vertical="center" wrapText="1"/>
    </dxf>
    <dxf>
      <font>
        <strike val="0"/>
        <u val="none"/>
        <sz val="11"/>
        <color auto="1"/>
        <name val="Calibri"/>
        <scheme val="none"/>
      </font>
      <fill>
        <patternFill patternType="none"/>
      </fill>
      <alignment horizontal="left" vertical="center" wrapText="1"/>
    </dxf>
    <dxf>
      <font>
        <strike val="0"/>
        <u val="none"/>
        <sz val="11"/>
        <color auto="1"/>
        <name val="Calibri"/>
        <scheme val="none"/>
      </font>
      <fill>
        <patternFill patternType="none"/>
      </fill>
      <alignment horizontal="center" vertical="center" wrapText="1"/>
    </dxf>
    <dxf>
      <font>
        <strike val="0"/>
        <u val="none"/>
        <sz val="11"/>
        <color auto="1"/>
        <name val="Calibri"/>
        <scheme val="none"/>
      </font>
      <fill>
        <patternFill patternType="none"/>
      </fill>
      <alignment horizontal="center" vertical="center" wrapText="1"/>
    </dxf>
    <dxf>
      <numFmt numFmtId="165" formatCode="00"/>
      <fill>
        <patternFill patternType="none"/>
      </fill>
      <alignment vertical="center" wrapText="1"/>
    </dxf>
    <dxf>
      <fill>
        <patternFill patternType="none"/>
      </fill>
      <alignment horizontal="left" vertical="top" wrapText="1"/>
    </dxf>
    <dxf>
      <numFmt numFmtId="166" formatCode="0.000%"/>
      <fill>
        <patternFill patternType="none"/>
      </fill>
      <alignment horizontal="center" vertical="top" wrapText="1"/>
    </dxf>
    <dxf>
      <font>
        <strike val="0"/>
        <u val="none"/>
        <sz val="11"/>
        <color theme="9"/>
        <name val="Calibri"/>
        <scheme val="none"/>
      </font>
      <fill>
        <patternFill patternType="none"/>
      </fill>
      <alignment horizontal="center" vertical="top" wrapText="1"/>
    </dxf>
    <dxf>
      <fill>
        <patternFill patternType="none"/>
      </fill>
      <alignment horizontal="left" vertical="top" wrapText="1"/>
    </dxf>
    <dxf>
      <fill>
        <patternFill patternType="none"/>
      </fill>
      <alignment horizontal="left" vertical="top" wrapText="1"/>
    </dxf>
    <dxf>
      <numFmt numFmtId="165" formatCode="00"/>
      <fill>
        <patternFill patternType="none"/>
      </fill>
      <alignment vertical="top" wrapText="1"/>
    </dxf>
    <dxf>
      <fill>
        <patternFill patternType="none"/>
      </fill>
      <alignment horizontal="center" vertical="top" wrapText="1"/>
    </dxf>
    <dxf>
      <font>
        <strike val="0"/>
        <u val="none"/>
        <sz val="11"/>
        <color auto="1"/>
        <name val="Calibri"/>
        <scheme val="none"/>
      </font>
      <fill>
        <patternFill patternType="none"/>
      </fill>
      <alignment horizontal="center" vertical="top" wrapText="1"/>
    </dxf>
    <dxf>
      <fill>
        <patternFill patternType="none"/>
      </fill>
      <alignment vertical="top" wrapText="1"/>
    </dxf>
    <dxf>
      <fill>
        <patternFill patternType="none"/>
      </fill>
      <alignment vertical="top" wrapText="1"/>
    </dxf>
    <dxf>
      <fill>
        <patternFill patternType="none"/>
      </fill>
      <alignment wrapText="1"/>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sheetMetadata" Target="metadata.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microsoft.com/office/2017/06/relationships/rdRichValueTypes" Target="richData/rdRichValueTypes.xml"/><Relationship Id="rId5" Type="http://schemas.openxmlformats.org/officeDocument/2006/relationships/worksheet" Target="worksheets/sheet5.xml"/><Relationship Id="rId15" Type="http://schemas.openxmlformats.org/officeDocument/2006/relationships/worksheet" Target="worksheets/sheet15.xml"/><Relationship Id="rId23" Type="http://schemas.microsoft.com/office/2017/06/relationships/rdRichValueStructure" Target="richData/rdrichvaluestructure.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microsoft.com/office/2017/06/relationships/rdRichValue" Target="richData/rdrichvalue.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581025</xdr:colOff>
      <xdr:row>1</xdr:row>
      <xdr:rowOff>219075</xdr:rowOff>
    </xdr:from>
    <xdr:to>
      <xdr:col>2</xdr:col>
      <xdr:colOff>1389088</xdr:colOff>
      <xdr:row>8</xdr:row>
      <xdr:rowOff>9323</xdr:rowOff>
    </xdr:to>
    <xdr:pic>
      <xdr:nvPicPr>
        <xdr:cNvPr id="3" name="Imagen 2">
          <a:extLst>
            <a:ext uri="{FF2B5EF4-FFF2-40B4-BE49-F238E27FC236}">
              <a16:creationId xmlns:a16="http://schemas.microsoft.com/office/drawing/2014/main" id="{AF0500FE-0E59-0C73-EAEB-0D130BD489A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81150" y="457200"/>
          <a:ext cx="2674963" cy="1952423"/>
        </a:xfrm>
        <a:prstGeom prst="rect">
          <a:avLst/>
        </a:prstGeom>
        <a:solidFill>
          <a:schemeClr val="bg1"/>
        </a:solidFill>
        <a:ln w="57150">
          <a:solidFill>
            <a:schemeClr val="bg1"/>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ttps:\educantabria-my.sharepoint.com\Users\Pablo\Desktop\programaciones%20nuevas\programacion%20ESO%20definitiv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rtada"/>
      <sheetName val="1.PSyDO"/>
      <sheetName val="2.Com"/>
      <sheetName val="3.CE"/>
      <sheetName val="4.CE2"/>
      <sheetName val="5.SB"/>
      <sheetName val="6.UP"/>
      <sheetName val="7.SA"/>
      <sheetName val="8.MyR"/>
      <sheetName val="9.E1"/>
      <sheetName val="10.D"/>
      <sheetName val="11.ACyAE"/>
      <sheetName val="12.R"/>
      <sheetName val="13.AE"/>
      <sheetName val="AUX"/>
      <sheetName val="programacion ESO definitiv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Set>
  </externalBook>
</externalLink>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fb t="e">#REF!</fb>
    <v>3</v>
    <v>1</v>
  </rv>
</rvData>
</file>

<file path=xl/richData/rdrichvaluestructure.xml><?xml version="1.0" encoding="utf-8"?>
<rvStructures xmlns="http://schemas.microsoft.com/office/spreadsheetml/2017/richdata" count="1">
  <s t="_error">
    <k n="errorType" t="i"/>
    <k n="subType" t="i"/>
  </s>
</rvStructure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22" displayName="Tabla22" ref="A1:A21" totalsRowShown="0">
  <autoFilter ref="A1:A21" xr:uid="{00000000-0009-0000-0100-000001000000}"/>
  <tableColumns count="1">
    <tableColumn id="2" xr3:uid="{00000000-0010-0000-0000-000002000000}" name="Contexto"/>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a2" displayName="Tabla2" ref="A1:D7" totalsRowShown="0">
  <autoFilter ref="A1:D7" xr:uid="{00000000-0009-0000-0100-000002000000}"/>
  <tableColumns count="4">
    <tableColumn id="1" xr3:uid="{00000000-0010-0000-0100-000001000000}" name="Cod." dataDxfId="67"/>
    <tableColumn id="2" xr3:uid="{00000000-0010-0000-0100-000002000000}" name="Competencia específica" dataDxfId="66"/>
    <tableColumn id="3" xr3:uid="{00000000-0010-0000-0100-000003000000}" name="Descriptores operativos" dataDxfId="65"/>
    <tableColumn id="4" xr3:uid="{00000000-0010-0000-0100-000004000000}" name="Ponderación" dataDxfId="64"/>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a3" displayName="Tabla3" ref="A2:G14" totalsRowShown="0">
  <autoFilter ref="A2:G14" xr:uid="{00000000-0009-0000-0100-000003000000}"/>
  <tableColumns count="7">
    <tableColumn id="2" xr3:uid="{00000000-0010-0000-0200-000002000000}" name="Cod. Criterio" dataDxfId="63"/>
    <tableColumn id="10" xr3:uid="{00000000-0010-0000-0200-00000A000000}" name="Cod. Comp" dataDxfId="62">
      <calculatedColumnFormula>VALUE(LEFT(Tabla3[[#This Row],[Cod. Criterio]],2))</calculatedColumnFormula>
    </tableColumn>
    <tableColumn id="3" xr3:uid="{00000000-0010-0000-0200-000003000000}" name="Criterios de evaluación según _x000a_Real Decreto 217/2022" dataDxfId="61"/>
    <tableColumn id="4" xr3:uid="{00000000-0010-0000-0200-000004000000}" name="Concrección del criterio para el curso 1º_x000a_(Sin cambios respecto a la Orden)" dataDxfId="60"/>
    <tableColumn id="5" xr3:uid="{00000000-0010-0000-0200-000005000000}" name="Ponderación" dataDxfId="59"/>
    <tableColumn id="1" xr3:uid="{00000000-0010-0000-0200-000001000000}" name="Ponderación total" dataDxfId="58">
      <calculatedColumnFormula>Tabla3[[#This Row],[Ponderación]]*VLOOKUP(B3,Tabla2[#All],4,TRUE)</calculatedColumnFormula>
    </tableColumn>
    <tableColumn id="7" xr3:uid="{00000000-0010-0000-0200-000007000000}" name="2º" dataDxfId="57"/>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a35" displayName="Tabla35" ref="A1:H25" totalsRowShown="0">
  <autoFilter ref="A1:H25" xr:uid="{00000000-0009-0000-0100-000004000000}"/>
  <tableColumns count="8">
    <tableColumn id="1" xr3:uid="{00000000-0010-0000-0300-000001000000}" name="Cod. Comp" dataDxfId="56">
      <calculatedColumnFormula>VALUE(LEFT(Tabla35[[#This Row],[Cod. Criterio]],2))</calculatedColumnFormula>
    </tableColumn>
    <tableColumn id="2" xr3:uid="{00000000-0010-0000-0300-000002000000}" name="Cod. Criterio" dataDxfId="55">
      <calculatedColumnFormula>LEFT(Tabla35[[#This Row],[Cod.Logro]],5)</calculatedColumnFormula>
    </tableColumn>
    <tableColumn id="10" xr3:uid="{00000000-0010-0000-0300-00000A000000}" name="Cod.Logro" dataDxfId="54">
      <calculatedColumnFormula>+CONCATENATE(TEXT(B1,""),".01")</calculatedColumnFormula>
    </tableColumn>
    <tableColumn id="3" xr3:uid="{00000000-0010-0000-0300-000003000000}" name="Criterio / Subcriterio" dataDxfId="53"/>
    <tableColumn id="14" xr3:uid="{00000000-0010-0000-0300-00000E000000}" name="Cod-Subcrt" dataDxfId="52">
      <calculatedColumnFormula>Tabla35[[#This Row],[Criterio / Subcriterio]]</calculatedColumnFormula>
    </tableColumn>
    <tableColumn id="12" xr3:uid="{00000000-0010-0000-0300-00000C000000}" name="Ponderación parcial" dataDxfId="51"/>
    <tableColumn id="5" xr3:uid="{00000000-0010-0000-0300-000005000000}" name="Ponderación global" dataDxfId="50">
      <calculatedColumnFormula>IF(Tabla35[[#This Row],[Ponderación parcial]]&gt;0,Tabla35[[#This Row],[Ponderación parcial]],1)*VLOOKUP(Tabla35[[#This Row],[Cod. Criterio]],Tabla3[#All],COLUMN(Tabla3[[#Headers],[Ponderación total]]),FALSE)</calculatedColumnFormula>
    </tableColumn>
    <tableColumn id="4" xr3:uid="{00000000-0010-0000-0300-000004000000}" name="Comprobar si esta" dataDxfId="49">
      <calculatedColumnFormula>IF([1]!Tabla35[[#This Row],[Cod.Logro]]&gt;0,MATCH([1]!Tabla35[[#This Row],[Cod-Subcrt]],[1]!Tabla6[[#All],[Subcriterio]],0),99)</calculatedColumnFormula>
    </tableColumn>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a5" displayName="Tabla5" ref="A2:G22" totalsRowShown="0">
  <autoFilter ref="A2:G22" xr:uid="{00000000-0009-0000-0100-000005000000}"/>
  <tableColumns count="7">
    <tableColumn id="1" xr3:uid="{00000000-0010-0000-0400-000001000000}" name="Nivel1" dataDxfId="48"/>
    <tableColumn id="2" xr3:uid="{00000000-0010-0000-0400-000002000000}" name="Nivel2" dataDxfId="47"/>
    <tableColumn id="3" xr3:uid="{00000000-0010-0000-0400-000003000000}" name="Nivel3" dataDxfId="46"/>
    <tableColumn id="4" xr3:uid="{00000000-0010-0000-0400-000004000000}" name="(Sin cambios)" dataDxfId="45"/>
    <tableColumn id="5" xr3:uid="{00000000-0010-0000-0400-000005000000}" name="Verificación Impartido" dataDxfId="44">
      <calculatedColumnFormula>MATCH(Tabla5[[#This Row],[(Sin cambios)]],Tabla6[[#All],[Saberes básicos]],0)</calculatedColumnFormula>
    </tableColumn>
    <tableColumn id="6" xr3:uid="{00000000-0010-0000-0400-000006000000}" name="ESO1" dataDxfId="43"/>
    <tableColumn id="7" xr3:uid="{00000000-0010-0000-0400-000007000000}" name="ESO2" dataDxfId="42"/>
  </tableColumns>
  <tableStyleInfo name="TableStyleLight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a6" displayName="Tabla6" ref="A1:J71" totalsRowShown="0">
  <autoFilter ref="A1:J71" xr:uid="{00000000-0009-0000-0100-000006000000}"/>
  <tableColumns count="10">
    <tableColumn id="1" xr3:uid="{00000000-0010-0000-0500-000001000000}" name="UP" dataDxfId="33"/>
    <tableColumn id="11" xr3:uid="{00000000-0010-0000-0500-00000B000000}" name="Nombre" dataDxfId="32"/>
    <tableColumn id="2" xr3:uid="{00000000-0010-0000-0500-000002000000}" name="Inicio" dataDxfId="31"/>
    <tableColumn id="3" xr3:uid="{00000000-0010-0000-0500-000003000000}" name="Fin" dataDxfId="30"/>
    <tableColumn id="4" xr3:uid="{00000000-0010-0000-0500-000004000000}" name="Metodologías" dataDxfId="29"/>
    <tableColumn id="5" xr3:uid="{00000000-0010-0000-0500-000005000000}" name="Contribución  a objetivos del centro" dataDxfId="28"/>
    <tableColumn id="6" xr3:uid="{00000000-0010-0000-0500-000006000000}" name="Saberes básicos" dataDxfId="27"/>
    <tableColumn id="7" xr3:uid="{00000000-0010-0000-0500-000007000000}" name="Subcriterio" dataDxfId="26"/>
    <tableColumn id="9" xr3:uid="{00000000-0010-0000-0500-000009000000}" name="Instrumetro evaluación" dataDxfId="25"/>
    <tableColumn id="10" xr3:uid="{00000000-0010-0000-0500-00000A000000}" name="Notas" dataDxfId="24"/>
  </tableColumns>
  <tableStyleInfo name="TableStyleLight9"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a68" displayName="Tabla68" ref="A1:M34" totalsRowShown="0">
  <autoFilter ref="A1:M34" xr:uid="{00000000-0009-0000-0100-000007000000}"/>
  <tableColumns count="13">
    <tableColumn id="1" xr3:uid="{00000000-0010-0000-0600-000001000000}" name="SA" dataDxfId="15"/>
    <tableColumn id="11" xr3:uid="{00000000-0010-0000-0600-00000B000000}" name="Nombre" dataDxfId="14"/>
    <tableColumn id="12" xr3:uid="{00000000-0010-0000-0600-00000C000000}" name="Duración" dataDxfId="13"/>
    <tableColumn id="13" xr3:uid="{00000000-0010-0000-0600-00000D000000}" name="Temp." dataDxfId="12"/>
    <tableColumn id="14" xr3:uid="{00000000-0010-0000-0600-00000E000000}" name="UP" dataDxfId="11"/>
    <tableColumn id="15" xr3:uid="{00000000-0010-0000-0600-00000F000000}" name="Vinculación con otras asignaturas o UP" dataDxfId="10"/>
    <tableColumn id="4" xr3:uid="{00000000-0010-0000-0600-000004000000}" name="Metodologías" dataDxfId="9"/>
    <tableColumn id="16" xr3:uid="{00000000-0010-0000-0600-000010000000}" name="Recursos específicos" dataDxfId="8"/>
    <tableColumn id="5" xr3:uid="{00000000-0010-0000-0600-000005000000}" name="Contribución  a objetivos del centro" dataDxfId="7"/>
    <tableColumn id="6" xr3:uid="{00000000-0010-0000-0600-000006000000}" name="Saberes básicos" dataDxfId="6"/>
    <tableColumn id="7" xr3:uid="{00000000-0010-0000-0600-000007000000}" name="Subcriterio" dataDxfId="5"/>
    <tableColumn id="9" xr3:uid="{00000000-0010-0000-0600-000009000000}" name="Instrumetro evaluación" dataDxfId="4"/>
    <tableColumn id="10" xr3:uid="{00000000-0010-0000-0600-00000A000000}" name="Observaciones" dataDxfId="3"/>
  </tableColumns>
  <tableStyleInfo name="TableStyleLight9"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abla8" displayName="Tabla8" ref="A1:E10" totalsRowShown="0">
  <autoFilter ref="A1:E10" xr:uid="{00000000-0009-0000-0100-000008000000}"/>
  <tableColumns count="5">
    <tableColumn id="1" xr3:uid="{00000000-0010-0000-0700-000001000000}" name="Materiales y recursos didácticos:"/>
    <tableColumn id="2" xr3:uid="{00000000-0010-0000-0700-000002000000}" name="Digital"/>
    <tableColumn id="3" xr3:uid="{00000000-0010-0000-0700-000003000000}" name="Finalidad"/>
    <tableColumn id="4" xr3:uid="{00000000-0010-0000-0700-000004000000}" name="Temporalización"/>
    <tableColumn id="5" xr3:uid="{00000000-0010-0000-0700-000005000000}" name="Observaciones"/>
  </tableColumns>
  <tableStyleInfo name="TableStyleMedium2"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8000000}" name="Tabla10" displayName="Tabla10" ref="A1:C51" totalsRowShown="0">
  <autoFilter ref="A1:C51" xr:uid="{00000000-0009-0000-0100-00000A000000}"/>
  <tableColumns count="3">
    <tableColumn id="1" xr3:uid="{00000000-0010-0000-0800-000001000000}" name="Necesidades específicas de apoyo educativo" dataDxfId="2"/>
    <tableColumn id="2" xr3:uid="{00000000-0010-0000-0800-000002000000}" name="Medidas disponibles" dataDxfId="1"/>
    <tableColumn id="3" xr3:uid="{00000000-0010-0000-0800-000003000000}" name="Observacione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Verde">
      <a:dk1>
        <a:sysClr val="windowText" lastClr="000000"/>
      </a:dk1>
      <a:lt1>
        <a:sysClr val="window" lastClr="FFFFFF"/>
      </a:lt1>
      <a:dk2>
        <a:srgbClr val="455F51"/>
      </a:dk2>
      <a:lt2>
        <a:srgbClr val="E3DED1"/>
      </a:lt2>
      <a:accent1>
        <a:srgbClr val="549E39"/>
      </a:accent1>
      <a:accent2>
        <a:srgbClr val="8AB833"/>
      </a:accent2>
      <a:accent3>
        <a:srgbClr val="C0CF3A"/>
      </a:accent3>
      <a:accent4>
        <a:srgbClr val="029676"/>
      </a:accent4>
      <a:accent5>
        <a:srgbClr val="4AB5C4"/>
      </a:accent5>
      <a:accent6>
        <a:srgbClr val="0989B1"/>
      </a:accent6>
      <a:hlink>
        <a:srgbClr val="6B9F25"/>
      </a:hlink>
      <a:folHlink>
        <a:srgbClr val="BA6906"/>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table" Target="../tables/table8.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9.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table" Target="../tables/table2.xml"/></Relationships>
</file>

<file path=xl/worksheets/_rels/sheet5.xml.rels><?xml version="1.0" encoding="UTF-8" standalone="yes"?>
<Relationships xmlns="http://schemas.openxmlformats.org/package/2006/relationships"><Relationship Id="rId1" Type="http://schemas.openxmlformats.org/officeDocument/2006/relationships/table" Target="../tables/table3.xml"/></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table" Target="../tables/table5.xml"/></Relationships>
</file>

<file path=xl/worksheets/_rels/sheet8.xml.rels><?xml version="1.0" encoding="UTF-8" standalone="yes"?>
<Relationships xmlns="http://schemas.openxmlformats.org/package/2006/relationships"><Relationship Id="rId1" Type="http://schemas.openxmlformats.org/officeDocument/2006/relationships/table" Target="../tables/table6.xml"/></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O27"/>
  <sheetViews>
    <sheetView showGridLines="0" workbookViewId="0">
      <selection activeCell="G14" sqref="G14:G15"/>
    </sheetView>
  </sheetViews>
  <sheetFormatPr defaultColWidth="9.375" defaultRowHeight="15"/>
  <cols>
    <col min="1" max="1" width="15" customWidth="1"/>
    <col min="2" max="3" width="28" customWidth="1"/>
    <col min="4" max="4" width="15.375" customWidth="1"/>
    <col min="5" max="5" width="9.375" customWidth="1"/>
    <col min="6" max="6" width="6.625" customWidth="1"/>
    <col min="7" max="7" width="126.125" customWidth="1"/>
  </cols>
  <sheetData>
    <row r="1" spans="1:15" ht="18.75">
      <c r="A1" s="68"/>
      <c r="B1" s="68"/>
      <c r="C1" s="68"/>
      <c r="D1" s="68"/>
      <c r="E1" s="69"/>
    </row>
    <row r="2" spans="1:15" ht="18.75">
      <c r="A2" s="68"/>
      <c r="B2" s="68"/>
      <c r="C2" s="68"/>
      <c r="D2" s="68"/>
      <c r="E2" s="69"/>
      <c r="F2" s="70" t="s">
        <v>0</v>
      </c>
    </row>
    <row r="3" spans="1:15" ht="18.75">
      <c r="A3" s="68"/>
      <c r="B3" s="68"/>
      <c r="C3" s="68"/>
      <c r="D3" s="68"/>
      <c r="E3" s="69"/>
      <c r="F3" s="71">
        <v>1</v>
      </c>
      <c r="G3" s="72" t="s">
        <v>1</v>
      </c>
    </row>
    <row r="4" spans="1:15" ht="30.75">
      <c r="A4" s="68"/>
      <c r="B4" s="68"/>
      <c r="C4" s="68"/>
      <c r="D4" s="68"/>
      <c r="E4" s="69"/>
      <c r="F4" s="71">
        <v>2</v>
      </c>
      <c r="G4" s="72" t="s">
        <v>2</v>
      </c>
    </row>
    <row r="5" spans="1:15" ht="18.75">
      <c r="A5" s="68"/>
      <c r="B5" s="68"/>
      <c r="C5" s="68"/>
      <c r="D5" s="68"/>
      <c r="E5" s="69"/>
      <c r="F5" s="71">
        <v>3</v>
      </c>
      <c r="G5" t="s">
        <v>3</v>
      </c>
    </row>
    <row r="6" spans="1:15" ht="18.75">
      <c r="A6" s="68"/>
      <c r="B6" s="68"/>
      <c r="C6" s="68"/>
      <c r="D6" s="68"/>
      <c r="E6" s="69"/>
      <c r="F6" s="71">
        <v>4</v>
      </c>
      <c r="G6" s="72" t="s">
        <v>4</v>
      </c>
    </row>
    <row r="7" spans="1:15" ht="45.75">
      <c r="A7" s="68"/>
      <c r="B7" s="68"/>
      <c r="C7" s="68"/>
      <c r="D7" s="68"/>
      <c r="E7" s="69"/>
      <c r="F7" s="71">
        <v>5</v>
      </c>
      <c r="G7" s="72" t="s">
        <v>5</v>
      </c>
    </row>
    <row r="8" spans="1:15" ht="18.75">
      <c r="A8" s="68"/>
      <c r="B8" s="68"/>
      <c r="C8" s="68"/>
      <c r="D8" s="68"/>
      <c r="E8" s="69"/>
      <c r="F8" s="71">
        <v>6</v>
      </c>
      <c r="G8" s="72" t="s">
        <v>6</v>
      </c>
      <c r="O8" s="70"/>
    </row>
    <row r="9" spans="1:15" ht="18.75">
      <c r="A9" s="68"/>
      <c r="B9" s="68"/>
      <c r="C9" s="68"/>
      <c r="D9" s="68"/>
      <c r="E9" s="69"/>
      <c r="F9" s="71">
        <v>7</v>
      </c>
      <c r="G9" s="72" t="s">
        <v>7</v>
      </c>
    </row>
    <row r="10" spans="1:15" ht="18.75">
      <c r="A10" s="68"/>
      <c r="B10" s="68"/>
      <c r="C10" s="68"/>
      <c r="D10" s="68"/>
      <c r="E10" s="69"/>
      <c r="F10" s="71">
        <v>8</v>
      </c>
      <c r="G10" s="72" t="s">
        <v>8</v>
      </c>
    </row>
    <row r="11" spans="1:15" ht="30.75">
      <c r="A11" s="68"/>
      <c r="B11" s="73" t="s">
        <v>9</v>
      </c>
      <c r="C11" s="20" t="s">
        <v>10</v>
      </c>
      <c r="D11" s="68"/>
      <c r="E11" s="69"/>
      <c r="F11" s="71">
        <v>9</v>
      </c>
      <c r="G11" s="72" t="s">
        <v>11</v>
      </c>
    </row>
    <row r="12" spans="1:15" ht="18.75" customHeight="1">
      <c r="A12" s="68"/>
      <c r="B12" s="73" t="s">
        <v>12</v>
      </c>
      <c r="C12" s="20" t="s">
        <v>13</v>
      </c>
      <c r="D12" s="68"/>
      <c r="E12" s="69"/>
      <c r="F12" s="71">
        <v>10</v>
      </c>
      <c r="G12" s="72" t="s">
        <v>14</v>
      </c>
    </row>
    <row r="13" spans="1:15" ht="18.75">
      <c r="A13" s="68"/>
      <c r="B13" s="73" t="s">
        <v>15</v>
      </c>
      <c r="C13" s="20" t="s">
        <v>16</v>
      </c>
      <c r="D13" s="68"/>
      <c r="E13" s="69"/>
      <c r="F13" s="71">
        <v>11</v>
      </c>
      <c r="G13" s="72" t="s">
        <v>17</v>
      </c>
    </row>
    <row r="14" spans="1:15" ht="16.5" customHeight="1">
      <c r="A14" s="68"/>
      <c r="B14" s="73" t="s">
        <v>18</v>
      </c>
      <c r="C14" s="20" t="s">
        <v>13</v>
      </c>
      <c r="D14" s="68"/>
      <c r="E14" s="69"/>
      <c r="F14" s="71">
        <v>12</v>
      </c>
      <c r="G14" s="109" t="s">
        <v>19</v>
      </c>
    </row>
    <row r="15" spans="1:15" ht="18.75">
      <c r="A15" s="68"/>
      <c r="B15" s="73" t="s">
        <v>20</v>
      </c>
      <c r="C15" s="20" t="s">
        <v>21</v>
      </c>
      <c r="D15" s="68"/>
      <c r="E15" s="69"/>
      <c r="G15" s="139"/>
    </row>
    <row r="16" spans="1:15" ht="18.75">
      <c r="A16" s="68"/>
      <c r="B16" s="73" t="s">
        <v>22</v>
      </c>
      <c r="C16" s="20" t="s">
        <v>23</v>
      </c>
      <c r="D16" s="68"/>
      <c r="E16" s="69"/>
      <c r="F16" s="71">
        <v>13</v>
      </c>
      <c r="G16" s="72" t="s">
        <v>24</v>
      </c>
    </row>
    <row r="17" spans="1:7" ht="18.75">
      <c r="A17" s="68"/>
      <c r="B17" s="73" t="s">
        <v>25</v>
      </c>
      <c r="C17" s="74">
        <v>45971</v>
      </c>
      <c r="D17" s="68"/>
      <c r="E17" s="69"/>
    </row>
    <row r="18" spans="1:7" ht="18.75">
      <c r="A18" s="68"/>
      <c r="B18" s="68"/>
      <c r="C18" s="68"/>
      <c r="D18" s="68"/>
      <c r="E18" s="69"/>
      <c r="G18" s="72"/>
    </row>
    <row r="19" spans="1:7" ht="18.75">
      <c r="A19" s="68"/>
      <c r="B19" s="68"/>
      <c r="C19" s="68"/>
      <c r="D19" s="68"/>
      <c r="E19" s="69"/>
    </row>
    <row r="20" spans="1:7" ht="18.75">
      <c r="A20" s="68"/>
      <c r="B20" s="68"/>
      <c r="C20" s="68"/>
      <c r="D20" s="68"/>
      <c r="E20" s="69"/>
    </row>
    <row r="21" spans="1:7" ht="18.75">
      <c r="A21" s="68"/>
      <c r="B21" s="68"/>
      <c r="C21" s="68"/>
      <c r="D21" s="68"/>
      <c r="E21" s="69"/>
    </row>
    <row r="22" spans="1:7" ht="18.75">
      <c r="A22" s="68"/>
      <c r="B22" s="68"/>
      <c r="C22" s="68"/>
      <c r="D22" s="68"/>
      <c r="E22" s="69"/>
    </row>
    <row r="23" spans="1:7" ht="18.75">
      <c r="A23" s="68"/>
      <c r="B23" s="68"/>
      <c r="C23" s="68"/>
      <c r="D23" s="68"/>
      <c r="E23" s="69"/>
    </row>
    <row r="24" spans="1:7" ht="18.75">
      <c r="A24" s="68"/>
      <c r="B24" s="68"/>
      <c r="C24" s="68"/>
      <c r="D24" s="68"/>
      <c r="E24" s="69"/>
    </row>
    <row r="25" spans="1:7" ht="18.75">
      <c r="A25" s="68"/>
      <c r="B25" s="68"/>
      <c r="C25" s="68"/>
      <c r="D25" s="68"/>
      <c r="E25" s="69"/>
    </row>
    <row r="26" spans="1:7" ht="18.75">
      <c r="A26" s="69"/>
      <c r="B26" s="69"/>
      <c r="C26" s="69"/>
      <c r="D26" s="69"/>
      <c r="E26" s="69"/>
    </row>
    <row r="27" spans="1:7" ht="18.75">
      <c r="A27" s="69"/>
      <c r="B27" s="69"/>
      <c r="C27" s="69"/>
      <c r="D27" s="69"/>
      <c r="E27" s="69"/>
    </row>
  </sheetData>
  <customSheetViews>
    <customSheetView guid="{54CB08BF-6DAB-4B61-BB17-C94BFB59962B}" showPageBreaks="1" showGridLines="0">
      <selection activeCell="G21" sqref="G21"/>
      <pageMargins left="0" right="0" top="0" bottom="0" header="0" footer="0"/>
      <pageSetup paperSize="9" orientation="portrait"/>
    </customSheetView>
  </customSheetViews>
  <mergeCells count="1">
    <mergeCell ref="G14:G15"/>
  </mergeCells>
  <pageMargins left="0.7" right="0.7" top="0.75" bottom="0.75" header="0.3" footer="0.3"/>
  <pageSetup paperSize="9" fitToWidth="0" fitToHeight="0" orientation="portrait"/>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sheetPr>
  <dimension ref="A1:E10"/>
  <sheetViews>
    <sheetView workbookViewId="0">
      <selection activeCell="D6" sqref="D6"/>
    </sheetView>
  </sheetViews>
  <sheetFormatPr defaultColWidth="11.375" defaultRowHeight="15"/>
  <cols>
    <col min="1" max="1" width="49.125" customWidth="1"/>
    <col min="2" max="2" width="8.875" customWidth="1"/>
    <col min="3" max="3" width="80.25" customWidth="1"/>
    <col min="4" max="4" width="17.625" customWidth="1"/>
    <col min="5" max="5" width="64.375" customWidth="1"/>
  </cols>
  <sheetData>
    <row r="1" spans="1:5">
      <c r="A1" s="7" t="s">
        <v>377</v>
      </c>
      <c r="B1" s="7" t="s">
        <v>378</v>
      </c>
      <c r="C1" s="7" t="s">
        <v>379</v>
      </c>
      <c r="D1" s="7" t="s">
        <v>380</v>
      </c>
      <c r="E1" s="7" t="s">
        <v>357</v>
      </c>
    </row>
    <row r="2" spans="1:5">
      <c r="A2" s="102" t="s">
        <v>381</v>
      </c>
      <c r="B2" s="102" t="s">
        <v>382</v>
      </c>
      <c r="C2" s="102" t="s">
        <v>383</v>
      </c>
      <c r="D2" s="102" t="s">
        <v>384</v>
      </c>
    </row>
    <row r="3" spans="1:5">
      <c r="A3" s="102" t="s">
        <v>385</v>
      </c>
      <c r="B3" t="s">
        <v>386</v>
      </c>
      <c r="C3" s="102" t="s">
        <v>387</v>
      </c>
      <c r="D3" s="102" t="s">
        <v>384</v>
      </c>
    </row>
    <row r="4" spans="1:5">
      <c r="A4" s="102" t="s">
        <v>388</v>
      </c>
      <c r="B4" s="102" t="s">
        <v>382</v>
      </c>
      <c r="C4" s="102" t="s">
        <v>389</v>
      </c>
      <c r="D4" s="102" t="s">
        <v>384</v>
      </c>
    </row>
    <row r="5" spans="1:5">
      <c r="A5" s="102" t="s">
        <v>390</v>
      </c>
      <c r="B5" t="s">
        <v>382</v>
      </c>
      <c r="C5" s="102" t="s">
        <v>391</v>
      </c>
      <c r="D5" s="102" t="s">
        <v>384</v>
      </c>
    </row>
    <row r="6" spans="1:5">
      <c r="A6" s="102" t="s">
        <v>392</v>
      </c>
      <c r="B6" s="102" t="s">
        <v>382</v>
      </c>
      <c r="C6" s="102" t="s">
        <v>391</v>
      </c>
      <c r="D6" s="102" t="s">
        <v>393</v>
      </c>
    </row>
    <row r="7" spans="1:5">
      <c r="A7" s="102" t="s">
        <v>394</v>
      </c>
      <c r="B7" s="102" t="s">
        <v>382</v>
      </c>
      <c r="C7" t="s">
        <v>395</v>
      </c>
      <c r="D7" s="102" t="s">
        <v>384</v>
      </c>
    </row>
    <row r="8" spans="1:5">
      <c r="A8" s="102" t="s">
        <v>396</v>
      </c>
      <c r="B8" s="102" t="s">
        <v>382</v>
      </c>
      <c r="C8" s="102" t="s">
        <v>397</v>
      </c>
      <c r="D8" s="102" t="s">
        <v>384</v>
      </c>
    </row>
    <row r="9" spans="1:5">
      <c r="A9" s="102" t="s">
        <v>398</v>
      </c>
      <c r="B9" s="102" t="s">
        <v>382</v>
      </c>
      <c r="C9" s="102" t="s">
        <v>399</v>
      </c>
      <c r="D9" s="102" t="s">
        <v>384</v>
      </c>
    </row>
    <row r="10" spans="1:5">
      <c r="A10" s="102" t="s">
        <v>400</v>
      </c>
      <c r="B10" t="s">
        <v>382</v>
      </c>
      <c r="C10" t="s">
        <v>401</v>
      </c>
      <c r="D10" t="s">
        <v>402</v>
      </c>
    </row>
  </sheetData>
  <pageMargins left="0.7" right="0.7" top="0.75" bottom="0.75" header="0.3" footer="0.3"/>
  <tableParts count="1">
    <tablePart r:id="rId1"/>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sheetPr>
  <dimension ref="A1:H25"/>
  <sheetViews>
    <sheetView showGridLines="0" topLeftCell="A9" workbookViewId="0">
      <selection activeCell="D7" sqref="D7"/>
    </sheetView>
  </sheetViews>
  <sheetFormatPr defaultColWidth="11.375" defaultRowHeight="15"/>
  <cols>
    <col min="1" max="1" width="25.375" customWidth="1"/>
    <col min="2" max="2" width="11.25" customWidth="1"/>
    <col min="8" max="8" width="13.375" customWidth="1"/>
  </cols>
  <sheetData>
    <row r="1" spans="1:8">
      <c r="A1" s="115" t="s">
        <v>403</v>
      </c>
      <c r="B1" s="116"/>
      <c r="C1" s="116"/>
      <c r="D1" s="116"/>
      <c r="E1" s="116"/>
      <c r="F1" s="116"/>
      <c r="G1" s="116"/>
      <c r="H1" s="117"/>
    </row>
    <row r="2" spans="1:8" ht="154.5" customHeight="1">
      <c r="A2" s="118" t="s">
        <v>404</v>
      </c>
      <c r="B2" s="119"/>
      <c r="C2" s="119"/>
      <c r="D2" s="119"/>
      <c r="E2" s="119"/>
      <c r="F2" s="119"/>
      <c r="G2" s="119"/>
      <c r="H2" s="120"/>
    </row>
    <row r="3" spans="1:8">
      <c r="A3" s="115" t="s">
        <v>405</v>
      </c>
      <c r="B3" s="116"/>
      <c r="C3" s="116"/>
      <c r="D3" s="116"/>
      <c r="E3" s="116"/>
      <c r="F3" s="116"/>
      <c r="G3" s="116"/>
      <c r="H3" s="117"/>
    </row>
    <row r="4" spans="1:8" ht="13.5" customHeight="1">
      <c r="A4" s="15" t="s">
        <v>406</v>
      </c>
      <c r="B4" s="121" t="s">
        <v>407</v>
      </c>
      <c r="C4" s="121"/>
      <c r="D4" s="121"/>
      <c r="E4" s="121"/>
      <c r="F4" s="121"/>
      <c r="G4" s="121"/>
      <c r="H4" s="122"/>
    </row>
    <row r="5" spans="1:8" ht="75">
      <c r="A5" s="103" t="s">
        <v>408</v>
      </c>
      <c r="B5" s="104" t="s">
        <v>409</v>
      </c>
      <c r="C5" s="78"/>
      <c r="D5" s="78"/>
      <c r="E5" s="78"/>
      <c r="F5" s="78"/>
      <c r="G5" s="78"/>
      <c r="H5" s="79"/>
    </row>
    <row r="6" spans="1:8" ht="13.5" customHeight="1">
      <c r="A6" s="105" t="s">
        <v>410</v>
      </c>
      <c r="B6" s="121" t="s">
        <v>411</v>
      </c>
      <c r="C6" s="121"/>
      <c r="D6" s="121"/>
      <c r="E6" s="121"/>
      <c r="F6" s="121"/>
      <c r="G6" s="121"/>
      <c r="H6" s="122"/>
    </row>
    <row r="7" spans="1:8" ht="105">
      <c r="A7" s="105" t="s">
        <v>412</v>
      </c>
      <c r="B7" s="104" t="s">
        <v>413</v>
      </c>
      <c r="C7" s="78"/>
      <c r="D7" s="78"/>
      <c r="E7" s="78"/>
      <c r="F7" s="78"/>
      <c r="G7" s="78"/>
      <c r="H7" s="79"/>
    </row>
    <row r="8" spans="1:8" ht="13.5" customHeight="1">
      <c r="A8" s="106" t="s">
        <v>414</v>
      </c>
      <c r="B8" s="123" t="s">
        <v>415</v>
      </c>
      <c r="C8" s="121"/>
      <c r="D8" s="121"/>
      <c r="E8" s="121"/>
      <c r="F8" s="121"/>
      <c r="G8" s="121"/>
      <c r="H8" s="122"/>
    </row>
    <row r="9" spans="1:8">
      <c r="A9" s="115" t="s">
        <v>416</v>
      </c>
      <c r="B9" s="116"/>
      <c r="C9" s="116"/>
      <c r="D9" s="116"/>
      <c r="E9" s="116"/>
      <c r="F9" s="116"/>
      <c r="G9" s="116"/>
      <c r="H9" s="117"/>
    </row>
    <row r="10" spans="1:8" ht="13.5" customHeight="1">
      <c r="A10" s="15" t="s">
        <v>417</v>
      </c>
      <c r="B10" s="121" t="s">
        <v>418</v>
      </c>
      <c r="C10" s="121"/>
      <c r="D10" s="121"/>
      <c r="E10" s="121"/>
      <c r="F10" s="121"/>
      <c r="G10" s="121"/>
      <c r="H10" s="122"/>
    </row>
    <row r="11" spans="1:8" ht="13.5" customHeight="1">
      <c r="A11" s="16" t="s">
        <v>419</v>
      </c>
      <c r="B11" s="121" t="s">
        <v>420</v>
      </c>
      <c r="C11" s="121"/>
      <c r="D11" s="121"/>
      <c r="E11" s="121"/>
      <c r="F11" s="121"/>
      <c r="G11" s="121"/>
      <c r="H11" s="122"/>
    </row>
    <row r="12" spans="1:8" ht="13.5" customHeight="1">
      <c r="A12" s="17" t="s">
        <v>421</v>
      </c>
      <c r="B12" s="121" t="s">
        <v>422</v>
      </c>
      <c r="C12" s="121"/>
      <c r="D12" s="121"/>
      <c r="E12" s="121"/>
      <c r="F12" s="121"/>
      <c r="G12" s="121"/>
      <c r="H12" s="122"/>
    </row>
    <row r="13" spans="1:8" ht="15" customHeight="1">
      <c r="A13" s="17" t="s">
        <v>423</v>
      </c>
      <c r="B13" s="121" t="s">
        <v>424</v>
      </c>
      <c r="C13" s="121"/>
      <c r="D13" s="121"/>
      <c r="E13" s="121"/>
      <c r="F13" s="121"/>
      <c r="G13" s="121"/>
      <c r="H13" s="122"/>
    </row>
    <row r="14" spans="1:8" ht="13.5" customHeight="1">
      <c r="A14" s="17" t="s">
        <v>425</v>
      </c>
      <c r="B14" s="121" t="s">
        <v>426</v>
      </c>
      <c r="C14" s="121"/>
      <c r="D14" s="121"/>
      <c r="E14" s="121"/>
      <c r="F14" s="121"/>
      <c r="G14" s="121"/>
      <c r="H14" s="122"/>
    </row>
    <row r="15" spans="1:8">
      <c r="A15" s="115" t="s">
        <v>427</v>
      </c>
      <c r="B15" s="116"/>
      <c r="C15" s="116"/>
      <c r="D15" s="116"/>
      <c r="E15" s="116"/>
      <c r="F15" s="116"/>
      <c r="G15" s="116"/>
      <c r="H15" s="117"/>
    </row>
    <row r="16" spans="1:8" ht="121.5" customHeight="1">
      <c r="A16" s="118" t="s">
        <v>428</v>
      </c>
      <c r="B16" s="119"/>
      <c r="C16" s="119"/>
      <c r="D16" s="119"/>
      <c r="E16" s="119"/>
      <c r="F16" s="119"/>
      <c r="G16" s="119"/>
      <c r="H16" s="120"/>
    </row>
    <row r="17" spans="1:8">
      <c r="A17" s="124" t="s">
        <v>429</v>
      </c>
      <c r="B17" s="125"/>
      <c r="C17" s="125"/>
      <c r="D17" s="125"/>
      <c r="E17" s="125"/>
      <c r="F17" s="125"/>
      <c r="G17" s="125"/>
      <c r="H17" s="126"/>
    </row>
    <row r="18" spans="1:8">
      <c r="A18" s="127" t="s">
        <v>430</v>
      </c>
      <c r="B18" s="128"/>
      <c r="C18" s="128"/>
      <c r="D18" s="128"/>
      <c r="E18" s="128"/>
      <c r="F18" s="128"/>
      <c r="G18" s="128"/>
      <c r="H18" s="129"/>
    </row>
    <row r="19" spans="1:8">
      <c r="A19" s="127" t="s">
        <v>431</v>
      </c>
      <c r="B19" s="128"/>
      <c r="C19" s="128"/>
      <c r="D19" s="128"/>
      <c r="E19" s="128"/>
      <c r="F19" s="128"/>
      <c r="G19" s="128"/>
      <c r="H19" s="129"/>
    </row>
    <row r="20" spans="1:8">
      <c r="A20" s="127" t="s">
        <v>432</v>
      </c>
      <c r="B20" s="128"/>
      <c r="C20" s="128"/>
      <c r="D20" s="128"/>
      <c r="E20" s="128"/>
      <c r="F20" s="128"/>
      <c r="G20" s="128"/>
      <c r="H20" s="129"/>
    </row>
    <row r="21" spans="1:8">
      <c r="A21" s="19"/>
      <c r="B21" s="20"/>
      <c r="C21" s="20"/>
      <c r="D21" s="20"/>
      <c r="E21" s="20"/>
      <c r="F21" s="20"/>
      <c r="G21" s="20"/>
      <c r="H21" s="21"/>
    </row>
    <row r="22" spans="1:8">
      <c r="A22" s="127"/>
      <c r="B22" s="128"/>
      <c r="C22" s="128"/>
      <c r="D22" s="128"/>
      <c r="E22" s="128"/>
      <c r="F22" s="128"/>
      <c r="G22" s="128"/>
      <c r="H22" s="129"/>
    </row>
    <row r="23" spans="1:8">
      <c r="A23" s="127"/>
      <c r="B23" s="128"/>
      <c r="C23" s="128"/>
      <c r="D23" s="128"/>
      <c r="E23" s="128"/>
      <c r="F23" s="128"/>
      <c r="G23" s="128"/>
      <c r="H23" s="129"/>
    </row>
    <row r="24" spans="1:8">
      <c r="A24" s="127"/>
      <c r="B24" s="128"/>
      <c r="C24" s="128"/>
      <c r="D24" s="128"/>
      <c r="E24" s="128"/>
      <c r="F24" s="128"/>
      <c r="G24" s="128"/>
      <c r="H24" s="129"/>
    </row>
    <row r="25" spans="1:8">
      <c r="A25" s="130"/>
      <c r="B25" s="131"/>
      <c r="C25" s="131"/>
      <c r="D25" s="131"/>
      <c r="E25" s="131"/>
      <c r="F25" s="131"/>
      <c r="G25" s="131"/>
      <c r="H25" s="132"/>
    </row>
  </sheetData>
  <mergeCells count="22">
    <mergeCell ref="A24:H24"/>
    <mergeCell ref="A25:H25"/>
    <mergeCell ref="A18:H18"/>
    <mergeCell ref="A19:H19"/>
    <mergeCell ref="A20:H20"/>
    <mergeCell ref="A22:H22"/>
    <mergeCell ref="A23:H23"/>
    <mergeCell ref="B13:H13"/>
    <mergeCell ref="B14:H14"/>
    <mergeCell ref="A15:H15"/>
    <mergeCell ref="A16:H16"/>
    <mergeCell ref="A17:H17"/>
    <mergeCell ref="B8:H8"/>
    <mergeCell ref="A9:H9"/>
    <mergeCell ref="B10:H10"/>
    <mergeCell ref="B11:H11"/>
    <mergeCell ref="B12:H12"/>
    <mergeCell ref="A1:H1"/>
    <mergeCell ref="A2:H2"/>
    <mergeCell ref="A3:H3"/>
    <mergeCell ref="B4:H4"/>
    <mergeCell ref="B6:H6"/>
  </mergeCells>
  <pageMargins left="0.7" right="0.7" top="0.75" bottom="0.75" header="0.3" footer="0.3"/>
  <pageSetup paperSize="9"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5"/>
  </sheetPr>
  <dimension ref="A1:C51"/>
  <sheetViews>
    <sheetView topLeftCell="A31" workbookViewId="0">
      <selection activeCell="F40" sqref="F40"/>
    </sheetView>
  </sheetViews>
  <sheetFormatPr defaultColWidth="11.375" defaultRowHeight="15"/>
  <cols>
    <col min="1" max="1" width="42.375" customWidth="1"/>
    <col min="2" max="2" width="38.875" customWidth="1"/>
    <col min="3" max="3" width="56.375" customWidth="1"/>
  </cols>
  <sheetData>
    <row r="1" spans="1:3">
      <c r="A1" s="7" t="s">
        <v>433</v>
      </c>
      <c r="B1" s="7" t="s">
        <v>429</v>
      </c>
      <c r="C1" s="7" t="s">
        <v>357</v>
      </c>
    </row>
    <row r="2" spans="1:3" ht="30">
      <c r="A2" s="80" t="s">
        <v>434</v>
      </c>
    </row>
    <row r="3" spans="1:3">
      <c r="A3" s="14"/>
      <c r="B3" s="81" t="s">
        <v>435</v>
      </c>
    </row>
    <row r="4" spans="1:3" ht="30">
      <c r="A4" s="14"/>
      <c r="B4" s="82" t="s">
        <v>436</v>
      </c>
    </row>
    <row r="5" spans="1:3" ht="30">
      <c r="A5" s="14"/>
      <c r="B5" s="82" t="s">
        <v>437</v>
      </c>
    </row>
    <row r="6" spans="1:3" ht="45">
      <c r="A6" s="14"/>
      <c r="B6" s="82" t="s">
        <v>438</v>
      </c>
    </row>
    <row r="7" spans="1:3">
      <c r="A7" s="14"/>
      <c r="B7" s="82" t="s">
        <v>439</v>
      </c>
    </row>
    <row r="8" spans="1:3" ht="30">
      <c r="A8" s="14"/>
      <c r="B8" s="82" t="s">
        <v>440</v>
      </c>
    </row>
    <row r="9" spans="1:3" ht="45">
      <c r="A9" s="14"/>
      <c r="B9" s="82" t="s">
        <v>441</v>
      </c>
    </row>
    <row r="10" spans="1:3">
      <c r="A10" s="14"/>
      <c r="B10" s="80" t="s">
        <v>442</v>
      </c>
    </row>
    <row r="11" spans="1:3" ht="45">
      <c r="A11" s="14"/>
      <c r="B11" s="82" t="s">
        <v>443</v>
      </c>
    </row>
    <row r="12" spans="1:3" ht="45">
      <c r="A12" s="14"/>
      <c r="B12" s="82" t="s">
        <v>444</v>
      </c>
    </row>
    <row r="13" spans="1:3" ht="45">
      <c r="A13" s="14"/>
      <c r="B13" s="82" t="s">
        <v>445</v>
      </c>
    </row>
    <row r="14" spans="1:3" ht="30">
      <c r="A14" s="14"/>
      <c r="B14" s="82" t="s">
        <v>446</v>
      </c>
    </row>
    <row r="15" spans="1:3">
      <c r="A15" s="14"/>
      <c r="B15" s="82" t="s">
        <v>447</v>
      </c>
    </row>
    <row r="16" spans="1:3" ht="30">
      <c r="A16" s="14"/>
      <c r="B16" s="82" t="s">
        <v>448</v>
      </c>
    </row>
    <row r="17" spans="1:2">
      <c r="A17" s="14"/>
      <c r="B17" s="80" t="s">
        <v>449</v>
      </c>
    </row>
    <row r="18" spans="1:2" ht="30">
      <c r="A18" s="14"/>
      <c r="B18" s="82" t="s">
        <v>450</v>
      </c>
    </row>
    <row r="19" spans="1:2" ht="30">
      <c r="A19" s="14"/>
      <c r="B19" s="82" t="s">
        <v>451</v>
      </c>
    </row>
    <row r="20" spans="1:2">
      <c r="A20" s="14"/>
      <c r="B20" s="82" t="s">
        <v>452</v>
      </c>
    </row>
    <row r="21" spans="1:2" ht="30">
      <c r="A21" s="14"/>
      <c r="B21" s="82" t="s">
        <v>453</v>
      </c>
    </row>
    <row r="22" spans="1:2" ht="45">
      <c r="A22" s="14"/>
      <c r="B22" s="82" t="s">
        <v>454</v>
      </c>
    </row>
    <row r="23" spans="1:2" ht="30">
      <c r="A23" s="14"/>
      <c r="B23" s="82" t="s">
        <v>455</v>
      </c>
    </row>
    <row r="24" spans="1:2" ht="30">
      <c r="A24" s="14"/>
      <c r="B24" s="82" t="s">
        <v>456</v>
      </c>
    </row>
    <row r="25" spans="1:2">
      <c r="A25" s="14"/>
      <c r="B25" s="83" t="s">
        <v>457</v>
      </c>
    </row>
    <row r="26" spans="1:2" ht="45">
      <c r="A26" s="14"/>
      <c r="B26" s="82" t="s">
        <v>458</v>
      </c>
    </row>
    <row r="27" spans="1:2" ht="30">
      <c r="A27" s="14"/>
      <c r="B27" s="82" t="s">
        <v>459</v>
      </c>
    </row>
    <row r="28" spans="1:2" ht="30">
      <c r="A28" s="14"/>
      <c r="B28" s="82" t="s">
        <v>460</v>
      </c>
    </row>
    <row r="29" spans="1:2">
      <c r="A29" s="14"/>
      <c r="B29" s="82" t="s">
        <v>461</v>
      </c>
    </row>
    <row r="30" spans="1:2" ht="30">
      <c r="A30" s="14"/>
      <c r="B30" s="82" t="s">
        <v>462</v>
      </c>
    </row>
    <row r="31" spans="1:2" ht="30">
      <c r="A31" s="14"/>
      <c r="B31" s="82" t="s">
        <v>463</v>
      </c>
    </row>
    <row r="32" spans="1:2">
      <c r="A32" s="84" t="s">
        <v>464</v>
      </c>
    </row>
    <row r="33" spans="1:2" ht="45">
      <c r="A33" s="14"/>
      <c r="B33" s="85" t="s">
        <v>465</v>
      </c>
    </row>
    <row r="34" spans="1:2" ht="30">
      <c r="A34" s="14"/>
      <c r="B34" s="85" t="s">
        <v>466</v>
      </c>
    </row>
    <row r="35" spans="1:2" ht="30">
      <c r="A35" s="14"/>
      <c r="B35" s="85" t="s">
        <v>467</v>
      </c>
    </row>
    <row r="36" spans="1:2" ht="30">
      <c r="A36" s="14"/>
      <c r="B36" s="85" t="s">
        <v>468</v>
      </c>
    </row>
    <row r="37" spans="1:2">
      <c r="A37" s="14"/>
      <c r="B37" s="85" t="s">
        <v>469</v>
      </c>
    </row>
    <row r="38" spans="1:2" ht="45">
      <c r="A38" s="14"/>
      <c r="B38" s="86" t="s">
        <v>470</v>
      </c>
    </row>
    <row r="39" spans="1:2" ht="30">
      <c r="A39" s="87" t="s">
        <v>471</v>
      </c>
    </row>
    <row r="40" spans="1:2" ht="30">
      <c r="A40" s="14"/>
      <c r="B40" s="82" t="s">
        <v>472</v>
      </c>
    </row>
    <row r="41" spans="1:2" ht="30">
      <c r="A41" s="14"/>
      <c r="B41" s="82" t="s">
        <v>473</v>
      </c>
    </row>
    <row r="42" spans="1:2" ht="60">
      <c r="A42" s="14"/>
      <c r="B42" s="82" t="s">
        <v>474</v>
      </c>
    </row>
    <row r="43" spans="1:2" ht="30">
      <c r="A43" s="14"/>
      <c r="B43" s="82" t="s">
        <v>475</v>
      </c>
    </row>
    <row r="44" spans="1:2" ht="45">
      <c r="A44" s="14"/>
      <c r="B44" s="82" t="s">
        <v>476</v>
      </c>
    </row>
    <row r="45" spans="1:2" ht="30">
      <c r="A45" s="14"/>
      <c r="B45" s="82" t="s">
        <v>460</v>
      </c>
    </row>
    <row r="46" spans="1:2">
      <c r="A46" s="14"/>
      <c r="B46" s="82" t="s">
        <v>461</v>
      </c>
    </row>
    <row r="47" spans="1:2">
      <c r="A47" s="84" t="s">
        <v>477</v>
      </c>
    </row>
    <row r="48" spans="1:2" ht="30">
      <c r="A48" s="14"/>
      <c r="B48" s="82" t="s">
        <v>478</v>
      </c>
    </row>
    <row r="49" spans="1:2" ht="30">
      <c r="A49" s="14"/>
      <c r="B49" s="82" t="s">
        <v>479</v>
      </c>
    </row>
    <row r="50" spans="1:2">
      <c r="A50" s="14"/>
      <c r="B50" s="82" t="s">
        <v>480</v>
      </c>
    </row>
    <row r="51" spans="1:2">
      <c r="A51" s="14"/>
      <c r="B51" s="82" t="s">
        <v>481</v>
      </c>
    </row>
  </sheetData>
  <pageMargins left="0.7" right="0.7" top="0.75" bottom="0.75" header="0.3" footer="0.3"/>
  <tableParts count="1">
    <tablePart r:id="rId1"/>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5"/>
  </sheetPr>
  <dimension ref="A1:F4"/>
  <sheetViews>
    <sheetView topLeftCell="C1" workbookViewId="0">
      <selection activeCell="C5" sqref="C5"/>
    </sheetView>
  </sheetViews>
  <sheetFormatPr defaultColWidth="11.375" defaultRowHeight="15"/>
  <cols>
    <col min="1" max="2" width="35.375" customWidth="1"/>
    <col min="3" max="3" width="255.75" customWidth="1"/>
    <col min="4" max="4" width="16.125" customWidth="1"/>
    <col min="5" max="5" width="30.375" customWidth="1"/>
    <col min="6" max="6" width="64.375" customWidth="1"/>
  </cols>
  <sheetData>
    <row r="1" spans="1:6">
      <c r="A1" s="7" t="s">
        <v>482</v>
      </c>
      <c r="B1" s="7" t="s">
        <v>483</v>
      </c>
      <c r="C1" s="7" t="s">
        <v>484</v>
      </c>
      <c r="D1" s="7" t="s">
        <v>380</v>
      </c>
      <c r="E1" s="7" t="s">
        <v>485</v>
      </c>
      <c r="F1" s="7" t="s">
        <v>357</v>
      </c>
    </row>
    <row r="2" spans="1:6">
      <c r="A2" s="102" t="s">
        <v>486</v>
      </c>
      <c r="B2" s="102" t="s">
        <v>487</v>
      </c>
      <c r="C2" s="88" t="s">
        <v>488</v>
      </c>
      <c r="D2" s="102" t="s">
        <v>489</v>
      </c>
      <c r="E2" s="102" t="s">
        <v>490</v>
      </c>
    </row>
    <row r="3" spans="1:6">
      <c r="C3" t="s">
        <v>491</v>
      </c>
    </row>
    <row r="4" spans="1:6">
      <c r="C4" t="s">
        <v>492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5"/>
  </sheetPr>
  <dimension ref="A1:E9"/>
  <sheetViews>
    <sheetView topLeftCell="A4" workbookViewId="0">
      <selection activeCell="B9" sqref="B9"/>
    </sheetView>
  </sheetViews>
  <sheetFormatPr defaultColWidth="11.375" defaultRowHeight="15"/>
  <cols>
    <col min="1" max="1" width="16.125" customWidth="1"/>
    <col min="2" max="2" width="45" customWidth="1"/>
    <col min="3" max="3" width="40" customWidth="1"/>
    <col min="4" max="4" width="36.375" customWidth="1"/>
    <col min="5" max="5" width="37.375" customWidth="1"/>
  </cols>
  <sheetData>
    <row r="1" spans="1:5">
      <c r="A1" s="7" t="s">
        <v>493</v>
      </c>
      <c r="B1" s="7" t="s">
        <v>494</v>
      </c>
      <c r="C1" s="7" t="s">
        <v>495</v>
      </c>
      <c r="D1" s="7" t="s">
        <v>496</v>
      </c>
      <c r="E1" s="7" t="s">
        <v>329</v>
      </c>
    </row>
    <row r="2" spans="1:5" ht="60">
      <c r="A2" s="107" t="s">
        <v>497</v>
      </c>
      <c r="B2" s="8" t="s">
        <v>498</v>
      </c>
      <c r="C2" s="108" t="s">
        <v>499</v>
      </c>
      <c r="D2" s="8"/>
      <c r="E2" s="8"/>
    </row>
    <row r="3" spans="1:5" ht="60">
      <c r="B3" s="8" t="s">
        <v>500</v>
      </c>
      <c r="C3" s="108" t="s">
        <v>501</v>
      </c>
    </row>
    <row r="4" spans="1:5" ht="105">
      <c r="B4" s="8" t="s">
        <v>502</v>
      </c>
      <c r="C4" s="8" t="s">
        <v>503</v>
      </c>
    </row>
    <row r="5" spans="1:5" ht="60">
      <c r="B5" s="8" t="s">
        <v>504</v>
      </c>
      <c r="C5" s="8" t="s">
        <v>505</v>
      </c>
    </row>
    <row r="6" spans="1:5" ht="120">
      <c r="B6" s="8" t="s">
        <v>506</v>
      </c>
      <c r="C6" s="108" t="s">
        <v>507</v>
      </c>
    </row>
    <row r="7" spans="1:5" ht="60">
      <c r="C7" s="108" t="s">
        <v>508</v>
      </c>
    </row>
    <row r="9" spans="1:5" ht="45">
      <c r="B9" s="8" t="s">
        <v>509</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5"/>
  </sheetPr>
  <dimension ref="A1:D30"/>
  <sheetViews>
    <sheetView workbookViewId="0">
      <selection activeCell="B5" sqref="B5"/>
    </sheetView>
  </sheetViews>
  <sheetFormatPr defaultColWidth="11.375" defaultRowHeight="15"/>
  <cols>
    <col min="1" max="1" width="39.125" customWidth="1"/>
    <col min="2" max="2" width="54.875" customWidth="1"/>
    <col min="3" max="3" width="20.375" customWidth="1"/>
    <col min="4" max="4" width="16.875" customWidth="1"/>
  </cols>
  <sheetData>
    <row r="1" spans="1:4">
      <c r="A1" s="112" t="s">
        <v>510</v>
      </c>
      <c r="B1" s="112"/>
      <c r="C1" s="112"/>
      <c r="D1" s="112"/>
    </row>
    <row r="2" spans="1:4" ht="15" customHeight="1">
      <c r="A2" s="3" t="s">
        <v>511</v>
      </c>
      <c r="B2" s="3" t="s">
        <v>512</v>
      </c>
      <c r="C2" s="133" t="s">
        <v>357</v>
      </c>
      <c r="D2" s="133"/>
    </row>
    <row r="3" spans="1:4" ht="30">
      <c r="A3" s="89" t="s">
        <v>513</v>
      </c>
      <c r="B3" s="90" t="s">
        <v>514</v>
      </c>
      <c r="C3" s="134"/>
      <c r="D3" s="134"/>
    </row>
    <row r="4" spans="1:4" ht="30">
      <c r="A4" s="89" t="s">
        <v>515</v>
      </c>
      <c r="B4" s="90" t="s">
        <v>516</v>
      </c>
      <c r="C4" s="134"/>
      <c r="D4" s="134"/>
    </row>
    <row r="5" spans="1:4">
      <c r="A5" s="4"/>
      <c r="B5" s="4"/>
      <c r="C5" s="134"/>
      <c r="D5" s="134"/>
    </row>
    <row r="6" spans="1:4">
      <c r="A6" s="4"/>
      <c r="B6" s="4"/>
      <c r="C6" s="134"/>
      <c r="D6" s="134"/>
    </row>
    <row r="7" spans="1:4">
      <c r="A7" s="4"/>
      <c r="B7" s="4"/>
      <c r="C7" s="134"/>
      <c r="D7" s="134"/>
    </row>
    <row r="8" spans="1:4">
      <c r="A8" s="4"/>
      <c r="B8" s="4"/>
      <c r="C8" s="134"/>
      <c r="D8" s="134"/>
    </row>
    <row r="9" spans="1:4">
      <c r="A9" s="4"/>
      <c r="B9" s="4"/>
      <c r="C9" s="134"/>
      <c r="D9" s="134"/>
    </row>
    <row r="11" spans="1:4">
      <c r="A11" s="112" t="s">
        <v>517</v>
      </c>
      <c r="B11" s="112"/>
      <c r="C11" s="112"/>
      <c r="D11" s="112"/>
    </row>
    <row r="12" spans="1:4">
      <c r="A12" s="138" t="s">
        <v>518</v>
      </c>
      <c r="B12" s="138"/>
      <c r="C12" s="138"/>
      <c r="D12" s="138"/>
    </row>
    <row r="13" spans="1:4">
      <c r="A13" s="138"/>
      <c r="B13" s="138"/>
      <c r="C13" s="138"/>
      <c r="D13" s="138"/>
    </row>
    <row r="14" spans="1:4">
      <c r="A14" s="138"/>
      <c r="B14" s="138"/>
      <c r="C14" s="138"/>
      <c r="D14" s="138"/>
    </row>
    <row r="15" spans="1:4">
      <c r="A15" s="138"/>
      <c r="B15" s="138"/>
      <c r="C15" s="138"/>
      <c r="D15" s="138"/>
    </row>
    <row r="16" spans="1:4">
      <c r="A16" s="7" t="s">
        <v>519</v>
      </c>
      <c r="B16" s="7" t="s">
        <v>520</v>
      </c>
      <c r="C16" s="7" t="s">
        <v>521</v>
      </c>
      <c r="D16" s="7" t="s">
        <v>357</v>
      </c>
    </row>
    <row r="17" spans="1:4" ht="30">
      <c r="A17" s="135" t="s">
        <v>522</v>
      </c>
      <c r="B17" s="8" t="s">
        <v>523</v>
      </c>
      <c r="C17" s="9" t="s">
        <v>524</v>
      </c>
    </row>
    <row r="18" spans="1:4" ht="30">
      <c r="A18" s="135"/>
      <c r="B18" s="8" t="s">
        <v>525</v>
      </c>
      <c r="C18" s="9" t="s">
        <v>526</v>
      </c>
    </row>
    <row r="19" spans="1:4">
      <c r="A19" s="136" t="s">
        <v>527</v>
      </c>
      <c r="B19" s="10" t="s">
        <v>528</v>
      </c>
      <c r="C19" s="11" t="s">
        <v>526</v>
      </c>
      <c r="D19" s="12"/>
    </row>
    <row r="20" spans="1:4">
      <c r="A20" s="136"/>
      <c r="B20" s="10" t="s">
        <v>529</v>
      </c>
      <c r="C20" s="11" t="s">
        <v>526</v>
      </c>
      <c r="D20" s="12"/>
    </row>
    <row r="21" spans="1:4">
      <c r="A21" s="136"/>
      <c r="B21" s="10" t="s">
        <v>530</v>
      </c>
      <c r="C21" s="11" t="s">
        <v>526</v>
      </c>
      <c r="D21" s="12"/>
    </row>
    <row r="22" spans="1:4" ht="30">
      <c r="A22" s="136"/>
      <c r="B22" s="10" t="s">
        <v>531</v>
      </c>
      <c r="C22" s="11" t="s">
        <v>526</v>
      </c>
      <c r="D22" s="12"/>
    </row>
    <row r="23" spans="1:4" ht="30">
      <c r="A23" s="136"/>
      <c r="B23" s="10" t="s">
        <v>532</v>
      </c>
      <c r="C23" s="11" t="s">
        <v>526</v>
      </c>
      <c r="D23" s="12"/>
    </row>
    <row r="24" spans="1:4">
      <c r="A24" s="137" t="s">
        <v>533</v>
      </c>
      <c r="B24" s="8" t="s">
        <v>534</v>
      </c>
      <c r="C24" s="9" t="s">
        <v>526</v>
      </c>
    </row>
    <row r="25" spans="1:4" ht="45">
      <c r="A25" s="137"/>
      <c r="B25" s="8" t="s">
        <v>535</v>
      </c>
      <c r="C25" s="9" t="s">
        <v>526</v>
      </c>
    </row>
    <row r="26" spans="1:4" ht="45">
      <c r="A26" s="137"/>
      <c r="B26" s="8" t="s">
        <v>536</v>
      </c>
      <c r="C26" s="9" t="s">
        <v>526</v>
      </c>
    </row>
    <row r="27" spans="1:4" ht="45">
      <c r="A27" s="137"/>
      <c r="B27" s="8" t="s">
        <v>537</v>
      </c>
      <c r="C27" s="9" t="s">
        <v>526</v>
      </c>
    </row>
    <row r="28" spans="1:4" ht="30">
      <c r="A28" s="136" t="s">
        <v>538</v>
      </c>
      <c r="B28" s="10" t="s">
        <v>539</v>
      </c>
      <c r="C28" s="11" t="s">
        <v>524</v>
      </c>
      <c r="D28" s="12"/>
    </row>
    <row r="29" spans="1:4" ht="30">
      <c r="A29" s="136"/>
      <c r="B29" s="10" t="s">
        <v>540</v>
      </c>
      <c r="C29" s="11" t="s">
        <v>526</v>
      </c>
      <c r="D29" s="12"/>
    </row>
    <row r="30" spans="1:4" ht="45">
      <c r="A30" s="136"/>
      <c r="B30" s="10" t="s">
        <v>541</v>
      </c>
      <c r="C30" s="11" t="s">
        <v>526</v>
      </c>
      <c r="D30" s="12"/>
    </row>
  </sheetData>
  <mergeCells count="15">
    <mergeCell ref="A17:A18"/>
    <mergeCell ref="A19:A23"/>
    <mergeCell ref="A24:A27"/>
    <mergeCell ref="A28:A30"/>
    <mergeCell ref="A12:D15"/>
    <mergeCell ref="C6:D6"/>
    <mergeCell ref="C7:D7"/>
    <mergeCell ref="C8:D8"/>
    <mergeCell ref="C9:D9"/>
    <mergeCell ref="A11:D11"/>
    <mergeCell ref="A1:D1"/>
    <mergeCell ref="C2:D2"/>
    <mergeCell ref="C3:D3"/>
    <mergeCell ref="C4:D4"/>
    <mergeCell ref="C5:D5"/>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8"/>
  </sheetPr>
  <dimension ref="A1:B10"/>
  <sheetViews>
    <sheetView workbookViewId="0">
      <selection activeCell="B10" sqref="B10"/>
    </sheetView>
  </sheetViews>
  <sheetFormatPr defaultColWidth="11.375" defaultRowHeight="15"/>
  <cols>
    <col min="1" max="1" width="32.875" customWidth="1"/>
    <col min="2" max="2" width="34.625" customWidth="1"/>
    <col min="3" max="3" width="63.125" customWidth="1"/>
  </cols>
  <sheetData>
    <row r="1" spans="1:2">
      <c r="A1" s="1" t="s">
        <v>317</v>
      </c>
      <c r="B1" s="1" t="s">
        <v>542</v>
      </c>
    </row>
    <row r="2" spans="1:2">
      <c r="A2" t="s">
        <v>328</v>
      </c>
      <c r="B2" t="s">
        <v>543</v>
      </c>
    </row>
    <row r="3" spans="1:2">
      <c r="A3" t="s">
        <v>365</v>
      </c>
      <c r="B3" t="s">
        <v>337</v>
      </c>
    </row>
    <row r="4" spans="1:2">
      <c r="A4" t="s">
        <v>370</v>
      </c>
      <c r="B4" t="s">
        <v>331</v>
      </c>
    </row>
    <row r="5" spans="1:2">
      <c r="A5" t="s">
        <v>332</v>
      </c>
      <c r="B5" t="s">
        <v>330</v>
      </c>
    </row>
    <row r="6" spans="1:2">
      <c r="A6" t="s">
        <v>544</v>
      </c>
      <c r="B6" t="s">
        <v>329</v>
      </c>
    </row>
    <row r="7" spans="1:2">
      <c r="A7" t="s">
        <v>545</v>
      </c>
      <c r="B7" t="s">
        <v>333</v>
      </c>
    </row>
    <row r="8" spans="1:2">
      <c r="A8" t="s">
        <v>546</v>
      </c>
      <c r="B8" t="s">
        <v>339</v>
      </c>
    </row>
    <row r="9" spans="1:2">
      <c r="A9" t="s">
        <v>334</v>
      </c>
      <c r="B9" t="s">
        <v>335</v>
      </c>
    </row>
    <row r="10" spans="1:2">
      <c r="A10" s="102" t="s">
        <v>336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sheetPr>
  <dimension ref="A1:A18"/>
  <sheetViews>
    <sheetView showGridLines="0" tabSelected="1" topLeftCell="A10" workbookViewId="0">
      <selection activeCell="A13" sqref="A13"/>
    </sheetView>
  </sheetViews>
  <sheetFormatPr defaultColWidth="11.375" defaultRowHeight="15"/>
  <cols>
    <col min="1" max="1" width="89.875" style="8" customWidth="1"/>
    <col min="2" max="16384" width="11.375" style="8"/>
  </cols>
  <sheetData>
    <row r="1" spans="1:1">
      <c r="A1" s="58" t="s">
        <v>26</v>
      </c>
    </row>
    <row r="2" spans="1:1" ht="78.75" customHeight="1">
      <c r="A2" s="96" t="s">
        <v>27</v>
      </c>
    </row>
    <row r="3" spans="1:1" ht="62.25" customHeight="1">
      <c r="A3" s="96" t="s">
        <v>28</v>
      </c>
    </row>
    <row r="4" spans="1:1" ht="30">
      <c r="A4" s="89" t="s">
        <v>29</v>
      </c>
    </row>
    <row r="5" spans="1:1" ht="39">
      <c r="A5" s="93" t="s">
        <v>30</v>
      </c>
    </row>
    <row r="6" spans="1:1" ht="45">
      <c r="A6" s="91" t="s">
        <v>31</v>
      </c>
    </row>
    <row r="7" spans="1:1" ht="45">
      <c r="A7" s="91" t="s">
        <v>32</v>
      </c>
    </row>
    <row r="8" spans="1:1" ht="30">
      <c r="A8" s="94" t="s">
        <v>33</v>
      </c>
    </row>
    <row r="9" spans="1:1" ht="45">
      <c r="A9" s="91" t="s">
        <v>34</v>
      </c>
    </row>
    <row r="10" spans="1:1">
      <c r="A10" s="95" t="s">
        <v>35</v>
      </c>
    </row>
    <row r="11" spans="1:1" ht="30">
      <c r="A11" s="95" t="s">
        <v>36</v>
      </c>
    </row>
    <row r="12" spans="1:1">
      <c r="A12" s="95" t="s">
        <v>37</v>
      </c>
    </row>
    <row r="13" spans="1:1" ht="60">
      <c r="A13" s="94" t="s">
        <v>38</v>
      </c>
    </row>
    <row r="14" spans="1:1" ht="45">
      <c r="A14" s="89" t="s">
        <v>39</v>
      </c>
    </row>
    <row r="15" spans="1:1" ht="30.75">
      <c r="A15" s="89" t="s">
        <v>40</v>
      </c>
    </row>
    <row r="16" spans="1:1" ht="60.75">
      <c r="A16" s="89" t="s">
        <v>41</v>
      </c>
    </row>
    <row r="18" spans="1:1" ht="16.5">
      <c r="A18" s="92"/>
    </row>
  </sheetData>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sheetPr>
  <dimension ref="A1:I36"/>
  <sheetViews>
    <sheetView showGridLines="0" workbookViewId="0">
      <pane xSplit="2" ySplit="2" topLeftCell="E3" activePane="bottomRight" state="frozen"/>
      <selection pane="bottomRight" activeCell="H2" sqref="H1:H1048576"/>
      <selection pane="bottomLeft"/>
      <selection pane="topRight"/>
    </sheetView>
  </sheetViews>
  <sheetFormatPr defaultColWidth="0" defaultRowHeight="15" zeroHeight="1"/>
  <cols>
    <col min="1" max="1" width="18.875" style="28" customWidth="1"/>
    <col min="2" max="2" width="50.625" style="28" customWidth="1"/>
    <col min="3" max="3" width="43.125" style="28" customWidth="1"/>
    <col min="4" max="4" width="43.125" style="28" hidden="1" customWidth="1"/>
    <col min="5" max="5" width="43.125" style="28" customWidth="1"/>
    <col min="6" max="6" width="43.125" style="28" hidden="1" customWidth="1"/>
    <col min="7" max="8" width="43.125" style="28" customWidth="1"/>
    <col min="9" max="9" width="0" hidden="1" customWidth="1"/>
    <col min="10" max="16384" width="11.375" hidden="1"/>
  </cols>
  <sheetData>
    <row r="1" spans="1:8">
      <c r="A1" s="2"/>
      <c r="B1" s="2"/>
      <c r="C1" s="112"/>
      <c r="D1" s="112"/>
      <c r="E1" s="112"/>
      <c r="F1" s="112"/>
      <c r="G1" s="112"/>
      <c r="H1" s="112"/>
    </row>
    <row r="2" spans="1:8">
      <c r="A2" s="2" t="s">
        <v>42</v>
      </c>
      <c r="B2" s="2" t="s">
        <v>43</v>
      </c>
      <c r="C2" s="67" t="s">
        <v>44</v>
      </c>
      <c r="D2" s="2" t="s">
        <v>45</v>
      </c>
      <c r="E2" s="67" t="s">
        <v>46</v>
      </c>
      <c r="F2" s="2" t="s">
        <v>47</v>
      </c>
      <c r="G2" s="67" t="s">
        <v>48</v>
      </c>
      <c r="H2" s="67" t="s">
        <v>49</v>
      </c>
    </row>
    <row r="3" spans="1:8" ht="165">
      <c r="A3" s="110" t="s">
        <v>50</v>
      </c>
      <c r="B3" s="40" t="s">
        <v>51</v>
      </c>
      <c r="C3" s="40" t="s">
        <v>52</v>
      </c>
      <c r="D3" s="40" t="s">
        <v>53</v>
      </c>
      <c r="E3" s="40" t="s">
        <v>53</v>
      </c>
      <c r="F3" s="40" t="s">
        <v>54</v>
      </c>
      <c r="G3" s="40" t="s">
        <v>55</v>
      </c>
      <c r="H3" s="40" t="s">
        <v>54</v>
      </c>
    </row>
    <row r="4" spans="1:8" ht="120">
      <c r="A4" s="110"/>
      <c r="B4" s="40" t="s">
        <v>56</v>
      </c>
      <c r="C4" s="40" t="s">
        <v>57</v>
      </c>
      <c r="D4" s="40" t="s">
        <v>58</v>
      </c>
      <c r="E4" s="40" t="s">
        <v>58</v>
      </c>
      <c r="F4" s="40" t="s">
        <v>59</v>
      </c>
      <c r="G4" s="40" t="s">
        <v>60</v>
      </c>
      <c r="H4" s="40" t="s">
        <v>59</v>
      </c>
    </row>
    <row r="5" spans="1:8" ht="225">
      <c r="A5" s="110"/>
      <c r="B5" s="40" t="s">
        <v>61</v>
      </c>
      <c r="C5" s="40" t="s">
        <v>62</v>
      </c>
      <c r="D5" s="40" t="s">
        <v>63</v>
      </c>
      <c r="E5" s="40" t="s">
        <v>63</v>
      </c>
      <c r="F5" s="40" t="s">
        <v>64</v>
      </c>
      <c r="G5" s="40" t="s">
        <v>65</v>
      </c>
      <c r="H5" s="40" t="s">
        <v>64</v>
      </c>
    </row>
    <row r="6" spans="1:8" ht="180">
      <c r="A6" s="110"/>
      <c r="B6" s="40" t="s">
        <v>66</v>
      </c>
      <c r="C6" s="40" t="s">
        <v>67</v>
      </c>
      <c r="D6" s="40" t="s">
        <v>68</v>
      </c>
      <c r="E6" s="40" t="s">
        <v>68</v>
      </c>
      <c r="F6" s="40" t="s">
        <v>69</v>
      </c>
      <c r="G6" s="40" t="s">
        <v>70</v>
      </c>
      <c r="H6" s="40" t="s">
        <v>69</v>
      </c>
    </row>
    <row r="7" spans="1:8" ht="240">
      <c r="A7" s="110"/>
      <c r="B7" s="40" t="s">
        <v>71</v>
      </c>
      <c r="C7" s="40" t="s">
        <v>72</v>
      </c>
      <c r="D7" s="40" t="s">
        <v>73</v>
      </c>
      <c r="E7" s="40" t="s">
        <v>73</v>
      </c>
      <c r="F7" s="40" t="s">
        <v>74</v>
      </c>
      <c r="G7" s="40" t="s">
        <v>75</v>
      </c>
      <c r="H7" s="40" t="s">
        <v>74</v>
      </c>
    </row>
    <row r="8" spans="1:8" ht="118.5" customHeight="1">
      <c r="A8" s="111" t="s">
        <v>76</v>
      </c>
      <c r="B8" s="43" t="s">
        <v>77</v>
      </c>
      <c r="C8" s="43" t="s">
        <v>78</v>
      </c>
      <c r="D8" s="43" t="s">
        <v>79</v>
      </c>
      <c r="E8" s="43" t="s">
        <v>79</v>
      </c>
      <c r="F8" s="43" t="s">
        <v>80</v>
      </c>
      <c r="G8" s="43" t="s">
        <v>81</v>
      </c>
      <c r="H8" s="43" t="s">
        <v>80</v>
      </c>
    </row>
    <row r="9" spans="1:8" ht="75">
      <c r="A9" s="111"/>
      <c r="B9" s="43" t="s">
        <v>82</v>
      </c>
      <c r="C9" s="43" t="s">
        <v>83</v>
      </c>
      <c r="D9" s="43" t="s">
        <v>84</v>
      </c>
      <c r="E9" s="43" t="s">
        <v>84</v>
      </c>
      <c r="F9" s="43" t="s">
        <v>85</v>
      </c>
      <c r="G9" s="43" t="s">
        <v>86</v>
      </c>
      <c r="H9" s="43" t="s">
        <v>85</v>
      </c>
    </row>
    <row r="10" spans="1:8" ht="75">
      <c r="A10" s="111"/>
      <c r="B10" s="43" t="s">
        <v>87</v>
      </c>
      <c r="C10" s="43" t="s">
        <v>88</v>
      </c>
      <c r="D10" s="43" t="s">
        <v>89</v>
      </c>
      <c r="E10" s="43" t="s">
        <v>89</v>
      </c>
      <c r="F10" s="43" t="s">
        <v>90</v>
      </c>
      <c r="G10" s="43" t="s">
        <v>91</v>
      </c>
      <c r="H10" s="43" t="s">
        <v>90</v>
      </c>
    </row>
    <row r="11" spans="1:8" ht="105">
      <c r="A11" s="110" t="s">
        <v>92</v>
      </c>
      <c r="B11" s="40" t="s">
        <v>93</v>
      </c>
      <c r="C11" s="40" t="s">
        <v>94</v>
      </c>
      <c r="D11" s="40" t="s">
        <v>95</v>
      </c>
      <c r="E11" s="40" t="s">
        <v>95</v>
      </c>
      <c r="F11" s="40" t="s">
        <v>96</v>
      </c>
      <c r="G11" s="40" t="s">
        <v>97</v>
      </c>
      <c r="H11" s="40" t="s">
        <v>96</v>
      </c>
    </row>
    <row r="12" spans="1:8" ht="165">
      <c r="A12" s="110"/>
      <c r="B12" s="40" t="s">
        <v>98</v>
      </c>
      <c r="C12" s="40" t="s">
        <v>99</v>
      </c>
      <c r="D12" s="40" t="s">
        <v>100</v>
      </c>
      <c r="E12" s="40" t="s">
        <v>100</v>
      </c>
      <c r="F12" s="40" t="s">
        <v>101</v>
      </c>
      <c r="G12" s="40" t="s">
        <v>102</v>
      </c>
      <c r="H12" s="40" t="s">
        <v>101</v>
      </c>
    </row>
    <row r="13" spans="1:8" ht="150">
      <c r="A13" s="110"/>
      <c r="B13" s="40" t="s">
        <v>103</v>
      </c>
      <c r="C13" s="40" t="s">
        <v>104</v>
      </c>
      <c r="D13" s="40" t="s">
        <v>105</v>
      </c>
      <c r="E13" s="40" t="s">
        <v>105</v>
      </c>
      <c r="F13" s="40" t="s">
        <v>106</v>
      </c>
      <c r="G13" s="40" t="s">
        <v>107</v>
      </c>
      <c r="H13" s="40" t="s">
        <v>106</v>
      </c>
    </row>
    <row r="14" spans="1:8" ht="165">
      <c r="A14" s="110"/>
      <c r="B14" s="40" t="s">
        <v>108</v>
      </c>
      <c r="C14" s="40" t="s">
        <v>109</v>
      </c>
      <c r="D14" s="40" t="s">
        <v>110</v>
      </c>
      <c r="E14" s="40" t="s">
        <v>110</v>
      </c>
      <c r="F14" s="40" t="s">
        <v>111</v>
      </c>
      <c r="G14" s="40" t="s">
        <v>112</v>
      </c>
      <c r="H14" s="40" t="s">
        <v>111</v>
      </c>
    </row>
    <row r="15" spans="1:8" ht="120">
      <c r="A15" s="110"/>
      <c r="B15" s="40" t="s">
        <v>113</v>
      </c>
      <c r="C15" s="40" t="s">
        <v>114</v>
      </c>
      <c r="D15" s="40" t="s">
        <v>115</v>
      </c>
      <c r="E15" s="40" t="s">
        <v>115</v>
      </c>
      <c r="F15" s="40" t="s">
        <v>116</v>
      </c>
      <c r="G15" s="40" t="s">
        <v>117</v>
      </c>
      <c r="H15" s="40" t="s">
        <v>116</v>
      </c>
    </row>
    <row r="16" spans="1:8" ht="105">
      <c r="A16" s="111" t="s">
        <v>118</v>
      </c>
      <c r="B16" s="43" t="s">
        <v>119</v>
      </c>
      <c r="C16" s="43" t="s">
        <v>120</v>
      </c>
      <c r="D16" s="43" t="s">
        <v>121</v>
      </c>
      <c r="E16" s="43" t="s">
        <v>121</v>
      </c>
      <c r="F16" s="43" t="s">
        <v>122</v>
      </c>
      <c r="G16" s="43" t="s">
        <v>123</v>
      </c>
      <c r="H16" s="43" t="s">
        <v>122</v>
      </c>
    </row>
    <row r="17" spans="1:8" ht="135">
      <c r="A17" s="111"/>
      <c r="B17" s="43" t="s">
        <v>124</v>
      </c>
      <c r="C17" s="43" t="s">
        <v>125</v>
      </c>
      <c r="D17" s="43" t="s">
        <v>126</v>
      </c>
      <c r="E17" s="43" t="s">
        <v>126</v>
      </c>
      <c r="F17" s="43" t="s">
        <v>127</v>
      </c>
      <c r="G17" s="43" t="s">
        <v>128</v>
      </c>
      <c r="H17" s="43" t="s">
        <v>127</v>
      </c>
    </row>
    <row r="18" spans="1:8" ht="105">
      <c r="A18" s="111"/>
      <c r="B18" s="43" t="s">
        <v>129</v>
      </c>
      <c r="C18" s="43" t="s">
        <v>130</v>
      </c>
      <c r="D18" s="43" t="s">
        <v>131</v>
      </c>
      <c r="E18" s="43" t="s">
        <v>131</v>
      </c>
      <c r="F18" s="43" t="s">
        <v>132</v>
      </c>
      <c r="G18" s="43" t="s">
        <v>133</v>
      </c>
      <c r="H18" s="43" t="s">
        <v>132</v>
      </c>
    </row>
    <row r="19" spans="1:8" ht="120">
      <c r="A19" s="111"/>
      <c r="B19" s="43" t="s">
        <v>134</v>
      </c>
      <c r="C19" s="43" t="s">
        <v>135</v>
      </c>
      <c r="D19" s="43" t="s">
        <v>136</v>
      </c>
      <c r="E19" s="43" t="s">
        <v>136</v>
      </c>
      <c r="F19" s="43" t="s">
        <v>137</v>
      </c>
      <c r="G19" s="43" t="s">
        <v>138</v>
      </c>
      <c r="H19" s="43" t="s">
        <v>137</v>
      </c>
    </row>
    <row r="20" spans="1:8" ht="105">
      <c r="A20" s="111"/>
      <c r="B20" s="43" t="s">
        <v>139</v>
      </c>
      <c r="C20" s="43" t="s">
        <v>140</v>
      </c>
      <c r="D20" s="43" t="s">
        <v>141</v>
      </c>
      <c r="E20" s="43" t="s">
        <v>141</v>
      </c>
      <c r="F20" s="43" t="s">
        <v>142</v>
      </c>
      <c r="G20" s="43" t="s">
        <v>143</v>
      </c>
      <c r="H20" s="43" t="s">
        <v>142</v>
      </c>
    </row>
    <row r="21" spans="1:8" ht="120">
      <c r="A21" s="110" t="s">
        <v>144</v>
      </c>
      <c r="B21" s="40" t="s">
        <v>145</v>
      </c>
      <c r="C21" s="40" t="s">
        <v>146</v>
      </c>
      <c r="D21" s="40" t="s">
        <v>147</v>
      </c>
      <c r="E21" s="40" t="s">
        <v>147</v>
      </c>
      <c r="F21" s="40" t="s">
        <v>148</v>
      </c>
      <c r="G21" s="40" t="s">
        <v>149</v>
      </c>
      <c r="H21" s="40" t="s">
        <v>148</v>
      </c>
    </row>
    <row r="22" spans="1:8" ht="90">
      <c r="A22" s="110"/>
      <c r="B22" s="40" t="s">
        <v>150</v>
      </c>
      <c r="C22" s="40" t="s">
        <v>151</v>
      </c>
      <c r="D22" s="40" t="s">
        <v>152</v>
      </c>
      <c r="E22" s="40" t="s">
        <v>152</v>
      </c>
      <c r="F22" s="40" t="s">
        <v>153</v>
      </c>
      <c r="G22" s="40" t="s">
        <v>154</v>
      </c>
      <c r="H22" s="40" t="s">
        <v>153</v>
      </c>
    </row>
    <row r="23" spans="1:8" ht="150">
      <c r="A23" s="110"/>
      <c r="B23" s="40" t="s">
        <v>155</v>
      </c>
      <c r="C23" s="40" t="s">
        <v>156</v>
      </c>
      <c r="D23" s="40" t="s">
        <v>157</v>
      </c>
      <c r="E23" s="40" t="s">
        <v>157</v>
      </c>
      <c r="F23" s="40" t="s">
        <v>158</v>
      </c>
      <c r="G23" s="40" t="s">
        <v>159</v>
      </c>
      <c r="H23" s="40" t="s">
        <v>158</v>
      </c>
    </row>
    <row r="24" spans="1:8" ht="135">
      <c r="A24" s="110"/>
      <c r="B24" s="40" t="s">
        <v>160</v>
      </c>
      <c r="C24" s="40" t="s">
        <v>161</v>
      </c>
      <c r="D24" s="40" t="s">
        <v>162</v>
      </c>
      <c r="E24" s="40" t="s">
        <v>162</v>
      </c>
      <c r="F24" s="40" t="s">
        <v>163</v>
      </c>
      <c r="G24" s="40" t="s">
        <v>164</v>
      </c>
      <c r="H24" s="40" t="s">
        <v>163</v>
      </c>
    </row>
    <row r="25" spans="1:8" ht="105">
      <c r="A25" s="110"/>
      <c r="B25" s="40" t="s">
        <v>165</v>
      </c>
      <c r="C25" s="40" t="s">
        <v>166</v>
      </c>
      <c r="D25" s="40" t="s">
        <v>167</v>
      </c>
      <c r="E25" s="40" t="s">
        <v>167</v>
      </c>
      <c r="F25" s="40" t="s">
        <v>168</v>
      </c>
      <c r="G25" s="40" t="s">
        <v>169</v>
      </c>
      <c r="H25" s="40" t="s">
        <v>168</v>
      </c>
    </row>
    <row r="26" spans="1:8" ht="135">
      <c r="A26" s="111" t="s">
        <v>170</v>
      </c>
      <c r="B26" s="43" t="s">
        <v>171</v>
      </c>
      <c r="C26" s="43" t="s">
        <v>172</v>
      </c>
      <c r="D26" s="43" t="s">
        <v>173</v>
      </c>
      <c r="E26" s="43" t="s">
        <v>173</v>
      </c>
      <c r="F26" s="43" t="s">
        <v>174</v>
      </c>
      <c r="G26" s="43" t="s">
        <v>175</v>
      </c>
      <c r="H26" s="43" t="s">
        <v>174</v>
      </c>
    </row>
    <row r="27" spans="1:8" ht="165">
      <c r="A27" s="111"/>
      <c r="B27" s="43" t="s">
        <v>176</v>
      </c>
      <c r="C27" s="43" t="s">
        <v>177</v>
      </c>
      <c r="D27" s="43" t="s">
        <v>178</v>
      </c>
      <c r="E27" s="43" t="s">
        <v>178</v>
      </c>
      <c r="F27" s="43" t="s">
        <v>179</v>
      </c>
      <c r="G27" s="43" t="s">
        <v>180</v>
      </c>
      <c r="H27" s="43" t="s">
        <v>179</v>
      </c>
    </row>
    <row r="28" spans="1:8" ht="120">
      <c r="A28" s="111"/>
      <c r="B28" s="43" t="s">
        <v>181</v>
      </c>
      <c r="C28" s="43" t="s">
        <v>182</v>
      </c>
      <c r="D28" s="43" t="s">
        <v>183</v>
      </c>
      <c r="E28" s="43" t="s">
        <v>183</v>
      </c>
      <c r="F28" s="43" t="s">
        <v>184</v>
      </c>
      <c r="G28" s="43" t="s">
        <v>185</v>
      </c>
      <c r="H28" s="43" t="s">
        <v>184</v>
      </c>
    </row>
    <row r="29" spans="1:8" ht="90">
      <c r="A29" s="111"/>
      <c r="B29" s="43" t="s">
        <v>186</v>
      </c>
      <c r="C29" s="43" t="s">
        <v>187</v>
      </c>
      <c r="D29" s="43" t="s">
        <v>188</v>
      </c>
      <c r="E29" s="43" t="s">
        <v>188</v>
      </c>
      <c r="F29" s="43" t="s">
        <v>189</v>
      </c>
      <c r="G29" s="43" t="s">
        <v>190</v>
      </c>
      <c r="H29" s="43" t="s">
        <v>189</v>
      </c>
    </row>
    <row r="30" spans="1:8" ht="120">
      <c r="A30" s="110" t="s">
        <v>191</v>
      </c>
      <c r="B30" s="40" t="s">
        <v>192</v>
      </c>
      <c r="C30" s="40" t="s">
        <v>193</v>
      </c>
      <c r="D30" s="40" t="s">
        <v>194</v>
      </c>
      <c r="E30" s="40" t="s">
        <v>194</v>
      </c>
      <c r="F30" s="40" t="s">
        <v>195</v>
      </c>
      <c r="G30" s="40" t="s">
        <v>196</v>
      </c>
      <c r="H30" s="40" t="s">
        <v>195</v>
      </c>
    </row>
    <row r="31" spans="1:8" ht="165">
      <c r="A31" s="110"/>
      <c r="B31" s="40" t="s">
        <v>197</v>
      </c>
      <c r="C31" s="40" t="s">
        <v>198</v>
      </c>
      <c r="D31" s="40" t="s">
        <v>199</v>
      </c>
      <c r="E31" s="40" t="s">
        <v>199</v>
      </c>
      <c r="F31" s="40" t="s">
        <v>200</v>
      </c>
      <c r="G31" s="40" t="s">
        <v>201</v>
      </c>
      <c r="H31" s="40" t="s">
        <v>200</v>
      </c>
    </row>
    <row r="32" spans="1:8" ht="150">
      <c r="A32" s="110"/>
      <c r="B32" s="40" t="s">
        <v>202</v>
      </c>
      <c r="C32" s="40" t="s">
        <v>203</v>
      </c>
      <c r="D32" s="40" t="s">
        <v>204</v>
      </c>
      <c r="E32" s="40" t="s">
        <v>204</v>
      </c>
      <c r="F32" s="40" t="s">
        <v>205</v>
      </c>
      <c r="G32" s="40" t="s">
        <v>206</v>
      </c>
      <c r="H32" s="40" t="s">
        <v>205</v>
      </c>
    </row>
    <row r="33" spans="1:8" ht="75">
      <c r="A33" s="111" t="s">
        <v>207</v>
      </c>
      <c r="B33" s="43" t="s">
        <v>208</v>
      </c>
      <c r="C33" s="43" t="s">
        <v>209</v>
      </c>
      <c r="D33" s="43" t="s">
        <v>210</v>
      </c>
      <c r="E33" s="43" t="s">
        <v>210</v>
      </c>
      <c r="F33" s="43" t="s">
        <v>211</v>
      </c>
      <c r="G33" s="43" t="s">
        <v>212</v>
      </c>
      <c r="H33" s="43" t="s">
        <v>211</v>
      </c>
    </row>
    <row r="34" spans="1:8" ht="105">
      <c r="A34" s="111"/>
      <c r="B34" s="43" t="s">
        <v>213</v>
      </c>
      <c r="C34" s="43" t="s">
        <v>214</v>
      </c>
      <c r="D34" s="43" t="s">
        <v>215</v>
      </c>
      <c r="E34" s="43" t="s">
        <v>215</v>
      </c>
      <c r="F34" s="43" t="s">
        <v>216</v>
      </c>
      <c r="G34" s="43" t="s">
        <v>217</v>
      </c>
      <c r="H34" s="43" t="s">
        <v>216</v>
      </c>
    </row>
    <row r="35" spans="1:8" s="8" customFormat="1" ht="105">
      <c r="A35" s="111"/>
      <c r="B35" s="43" t="s">
        <v>218</v>
      </c>
      <c r="C35" s="43" t="s">
        <v>219</v>
      </c>
      <c r="D35" s="43" t="s">
        <v>220</v>
      </c>
      <c r="E35" s="43" t="s">
        <v>220</v>
      </c>
      <c r="F35" s="43" t="s">
        <v>221</v>
      </c>
      <c r="G35" s="43" t="s">
        <v>222</v>
      </c>
      <c r="H35" s="43" t="s">
        <v>221</v>
      </c>
    </row>
    <row r="36" spans="1:8" s="8" customFormat="1" ht="135">
      <c r="A36" s="111"/>
      <c r="B36" s="43" t="s">
        <v>223</v>
      </c>
      <c r="C36" s="43" t="s">
        <v>224</v>
      </c>
      <c r="D36" s="43" t="s">
        <v>225</v>
      </c>
      <c r="E36" s="43" t="s">
        <v>225</v>
      </c>
      <c r="F36" s="43" t="s">
        <v>226</v>
      </c>
      <c r="G36" s="43" t="s">
        <v>227</v>
      </c>
      <c r="H36" s="43" t="s">
        <v>226</v>
      </c>
    </row>
  </sheetData>
  <mergeCells count="9">
    <mergeCell ref="A21:A25"/>
    <mergeCell ref="A26:A29"/>
    <mergeCell ref="A30:A32"/>
    <mergeCell ref="A33:A36"/>
    <mergeCell ref="C1:H1"/>
    <mergeCell ref="A3:A7"/>
    <mergeCell ref="A8:A10"/>
    <mergeCell ref="A11:A15"/>
    <mergeCell ref="A16:A20"/>
  </mergeCells>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sheetPr>
  <dimension ref="A1:D7"/>
  <sheetViews>
    <sheetView showGridLines="0" workbookViewId="0">
      <selection activeCell="F4" sqref="F4"/>
    </sheetView>
  </sheetViews>
  <sheetFormatPr defaultColWidth="11.375" defaultRowHeight="15"/>
  <cols>
    <col min="1" max="1" width="7.125" style="8" customWidth="1"/>
    <col min="2" max="2" width="89.875" style="8" customWidth="1"/>
    <col min="3" max="3" width="26" style="8" customWidth="1"/>
    <col min="4" max="4" width="14.375" style="8" customWidth="1"/>
    <col min="5" max="16384" width="11.375" style="8"/>
  </cols>
  <sheetData>
    <row r="1" spans="1:4">
      <c r="A1" s="58" t="s">
        <v>228</v>
      </c>
      <c r="B1" s="58" t="s">
        <v>229</v>
      </c>
      <c r="C1" s="58" t="s">
        <v>230</v>
      </c>
      <c r="D1" s="58" t="s">
        <v>231</v>
      </c>
    </row>
    <row r="2" spans="1:4" ht="78.75" customHeight="1">
      <c r="A2" s="59">
        <v>1</v>
      </c>
      <c r="B2" s="4" t="s">
        <v>232</v>
      </c>
      <c r="C2" s="4" t="s">
        <v>233</v>
      </c>
      <c r="D2" s="66">
        <v>0.1</v>
      </c>
    </row>
    <row r="3" spans="1:4" ht="62.25" customHeight="1">
      <c r="A3" s="59">
        <v>2</v>
      </c>
      <c r="B3" s="4" t="s">
        <v>234</v>
      </c>
      <c r="C3" s="4" t="s">
        <v>235</v>
      </c>
      <c r="D3" s="66">
        <v>0.1</v>
      </c>
    </row>
    <row r="4" spans="1:4" ht="60">
      <c r="A4" s="59">
        <v>3</v>
      </c>
      <c r="B4" s="4" t="s">
        <v>236</v>
      </c>
      <c r="C4" s="4" t="s">
        <v>237</v>
      </c>
      <c r="D4" s="66">
        <v>0.1</v>
      </c>
    </row>
    <row r="5" spans="1:4" ht="60">
      <c r="A5" s="59">
        <v>4</v>
      </c>
      <c r="B5" s="4" t="s">
        <v>238</v>
      </c>
      <c r="C5" s="4" t="s">
        <v>239</v>
      </c>
      <c r="D5" s="66">
        <v>0.1</v>
      </c>
    </row>
    <row r="6" spans="1:4" ht="75">
      <c r="A6" s="59">
        <v>5</v>
      </c>
      <c r="B6" s="4" t="s">
        <v>240</v>
      </c>
      <c r="C6" s="4" t="s">
        <v>241</v>
      </c>
      <c r="D6" s="66">
        <v>0.3</v>
      </c>
    </row>
    <row r="7" spans="1:4" ht="45">
      <c r="A7" s="59">
        <v>6</v>
      </c>
      <c r="B7" s="4" t="s">
        <v>242</v>
      </c>
      <c r="C7" s="4" t="s">
        <v>243</v>
      </c>
      <c r="D7" s="66">
        <v>0.3</v>
      </c>
    </row>
  </sheetData>
  <customSheetViews>
    <customSheetView guid="{54CB08BF-6DAB-4B61-BB17-C94BFB59962B}">
      <pageMargins left="0" right="0" top="0" bottom="0" header="0" footer="0"/>
    </customSheetView>
  </customSheetViews>
  <pageMargins left="0.7" right="0.7" top="0.75" bottom="0.75" header="0.3" footer="0.3"/>
  <pageSetup paperSize="9" orientation="portrait"/>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sheetPr>
  <dimension ref="A1:H14"/>
  <sheetViews>
    <sheetView workbookViewId="0"/>
  </sheetViews>
  <sheetFormatPr defaultColWidth="11.375" defaultRowHeight="15"/>
  <cols>
    <col min="1" max="1" width="15.875" style="8" customWidth="1"/>
    <col min="2" max="2" width="10.375" style="8" customWidth="1"/>
    <col min="3" max="3" width="49.625" style="6" customWidth="1"/>
    <col min="4" max="4" width="45.875" style="8" customWidth="1"/>
    <col min="5" max="5" width="14.375" style="8" customWidth="1"/>
    <col min="6" max="6" width="12.875" style="8" customWidth="1"/>
    <col min="7" max="8" width="45.375" style="8" customWidth="1"/>
    <col min="9" max="16384" width="11.375" style="8"/>
  </cols>
  <sheetData>
    <row r="1" spans="1:8">
      <c r="A1" s="56"/>
      <c r="B1" s="56"/>
      <c r="C1" s="57"/>
      <c r="D1" s="56"/>
      <c r="E1" s="56"/>
      <c r="F1" s="56"/>
      <c r="G1" s="113"/>
      <c r="H1" s="113"/>
    </row>
    <row r="2" spans="1:8" ht="30">
      <c r="A2" s="58" t="s">
        <v>244</v>
      </c>
      <c r="B2" s="58" t="s">
        <v>245</v>
      </c>
      <c r="C2" s="58" t="s">
        <v>246</v>
      </c>
      <c r="D2" s="58" t="s">
        <v>247</v>
      </c>
      <c r="E2" s="58" t="s">
        <v>231</v>
      </c>
      <c r="F2" s="58" t="s">
        <v>248</v>
      </c>
      <c r="G2" s="58" t="s">
        <v>249</v>
      </c>
    </row>
    <row r="3" spans="1:8" ht="60">
      <c r="A3" s="5" t="s">
        <v>250</v>
      </c>
      <c r="B3" s="59">
        <f>VALUE(LEFT(Tabla3[[#This Row],[Cod. Criterio]],2))</f>
        <v>1</v>
      </c>
      <c r="C3" s="6" t="s">
        <v>251</v>
      </c>
      <c r="D3" s="6" t="s">
        <v>251</v>
      </c>
      <c r="E3" s="60">
        <v>0.5</v>
      </c>
      <c r="F3" s="61">
        <f>Tabla3[[#This Row],[Ponderación]]*VLOOKUP(B3,Tabla2[#All],4,TRUE)</f>
        <v>0.05</v>
      </c>
      <c r="G3" s="6" t="s">
        <v>251</v>
      </c>
    </row>
    <row r="4" spans="1:8" ht="45">
      <c r="A4" s="5" t="s">
        <v>252</v>
      </c>
      <c r="B4" s="59">
        <f>VALUE(LEFT(Tabla3[[#This Row],[Cod. Criterio]],2))</f>
        <v>1</v>
      </c>
      <c r="C4" s="6" t="s">
        <v>253</v>
      </c>
      <c r="D4" s="6" t="s">
        <v>253</v>
      </c>
      <c r="E4" s="60">
        <v>0.5</v>
      </c>
      <c r="F4" s="61">
        <f>Tabla3[[#This Row],[Ponderación]]*VLOOKUP(B4,Tabla2[#All],4,TRUE)</f>
        <v>0.05</v>
      </c>
      <c r="G4" s="6" t="s">
        <v>253</v>
      </c>
    </row>
    <row r="5" spans="1:8" ht="105">
      <c r="A5" s="62" t="s">
        <v>254</v>
      </c>
      <c r="B5" s="63">
        <f>VALUE(LEFT(Tabla3[[#This Row],[Cod. Criterio]],2))</f>
        <v>2</v>
      </c>
      <c r="C5" s="54" t="s">
        <v>255</v>
      </c>
      <c r="D5" s="54" t="s">
        <v>255</v>
      </c>
      <c r="E5" s="64">
        <v>0.5</v>
      </c>
      <c r="F5" s="61">
        <f>Tabla3[[#This Row],[Ponderación]]*VLOOKUP(B5,Tabla2[#All],4,TRUE)</f>
        <v>0.05</v>
      </c>
      <c r="G5" s="54" t="s">
        <v>255</v>
      </c>
    </row>
    <row r="6" spans="1:8" ht="60">
      <c r="A6" s="62" t="s">
        <v>256</v>
      </c>
      <c r="B6" s="63">
        <f>VALUE(LEFT(Tabla3[[#This Row],[Cod. Criterio]],2))</f>
        <v>2</v>
      </c>
      <c r="C6" s="54" t="s">
        <v>257</v>
      </c>
      <c r="D6" s="54" t="s">
        <v>257</v>
      </c>
      <c r="E6" s="64">
        <v>0.5</v>
      </c>
      <c r="F6" s="61">
        <f>Tabla3[[#This Row],[Ponderación]]*VLOOKUP(B6,Tabla2[#All],4,TRUE)</f>
        <v>0.05</v>
      </c>
      <c r="G6" s="54" t="s">
        <v>257</v>
      </c>
    </row>
    <row r="7" spans="1:8" ht="60">
      <c r="A7" s="5" t="s">
        <v>258</v>
      </c>
      <c r="B7" s="59">
        <f>VALUE(LEFT(Tabla3[[#This Row],[Cod. Criterio]],2))</f>
        <v>3</v>
      </c>
      <c r="C7" s="6" t="s">
        <v>259</v>
      </c>
      <c r="D7" s="6" t="s">
        <v>259</v>
      </c>
      <c r="E7" s="60">
        <v>0.5</v>
      </c>
      <c r="F7" s="61">
        <f>Tabla3[[#This Row],[Ponderación]]*VLOOKUP(B7,Tabla2[#All],4,TRUE)</f>
        <v>0.05</v>
      </c>
      <c r="G7" s="6" t="s">
        <v>259</v>
      </c>
    </row>
    <row r="8" spans="1:8" ht="90">
      <c r="A8" s="5" t="s">
        <v>260</v>
      </c>
      <c r="B8" s="59">
        <f>VALUE(LEFT(Tabla3[[#This Row],[Cod. Criterio]],2))</f>
        <v>3</v>
      </c>
      <c r="C8" s="6" t="s">
        <v>261</v>
      </c>
      <c r="D8" s="6" t="s">
        <v>261</v>
      </c>
      <c r="E8" s="60">
        <v>0.5</v>
      </c>
      <c r="F8" s="61">
        <f>Tabla3[[#This Row],[Ponderación]]*VLOOKUP(B8,Tabla2[#All],4,TRUE)</f>
        <v>0.05</v>
      </c>
      <c r="G8" s="6" t="s">
        <v>261</v>
      </c>
    </row>
    <row r="9" spans="1:8" ht="90">
      <c r="A9" s="5" t="s">
        <v>262</v>
      </c>
      <c r="B9" s="59">
        <f>VALUE(LEFT(Tabla3[[#This Row],[Cod. Criterio]],2))</f>
        <v>4</v>
      </c>
      <c r="C9" s="6" t="s">
        <v>263</v>
      </c>
      <c r="D9" s="6" t="s">
        <v>263</v>
      </c>
      <c r="E9" s="65">
        <v>0.5</v>
      </c>
      <c r="F9" s="61">
        <f>Tabla3[[#This Row],[Ponderación]]*VLOOKUP(B9,Tabla2[#All],4,TRUE)</f>
        <v>0.05</v>
      </c>
      <c r="G9" s="6" t="s">
        <v>263</v>
      </c>
    </row>
    <row r="10" spans="1:8" ht="90">
      <c r="A10" s="5" t="s">
        <v>264</v>
      </c>
      <c r="B10" s="59">
        <f>VALUE(LEFT(Tabla3[[#This Row],[Cod. Criterio]],2))</f>
        <v>4</v>
      </c>
      <c r="C10" s="6" t="s">
        <v>265</v>
      </c>
      <c r="D10" s="6" t="s">
        <v>265</v>
      </c>
      <c r="E10" s="65">
        <v>0.5</v>
      </c>
      <c r="F10" s="61">
        <f>Tabla3[[#This Row],[Ponderación]]*VLOOKUP(B10,Tabla2[#All],4,TRUE)</f>
        <v>0.05</v>
      </c>
      <c r="G10" s="6" t="s">
        <v>265</v>
      </c>
    </row>
    <row r="11" spans="1:8" ht="75">
      <c r="A11" s="5" t="s">
        <v>266</v>
      </c>
      <c r="B11" s="59">
        <f>VALUE(LEFT(Tabla3[[#This Row],[Cod. Criterio]],2))</f>
        <v>5</v>
      </c>
      <c r="C11" s="6" t="s">
        <v>267</v>
      </c>
      <c r="D11" s="6" t="s">
        <v>267</v>
      </c>
      <c r="E11" s="65">
        <v>0.5</v>
      </c>
      <c r="F11" s="61">
        <f>Tabla3[[#This Row],[Ponderación]]*VLOOKUP(B11,Tabla2[#All],4,TRUE)</f>
        <v>0.15</v>
      </c>
      <c r="G11" s="6" t="s">
        <v>267</v>
      </c>
    </row>
    <row r="12" spans="1:8" ht="75">
      <c r="A12" s="5" t="s">
        <v>268</v>
      </c>
      <c r="B12" s="59">
        <f>VALUE(LEFT(Tabla3[[#This Row],[Cod. Criterio]],2))</f>
        <v>5</v>
      </c>
      <c r="C12" s="6" t="s">
        <v>269</v>
      </c>
      <c r="D12" s="6" t="s">
        <v>269</v>
      </c>
      <c r="E12" s="65">
        <v>0.5</v>
      </c>
      <c r="F12" s="61">
        <f>Tabla3[[#This Row],[Ponderación]]*VLOOKUP(B12,Tabla2[#All],4,TRUE)</f>
        <v>0.15</v>
      </c>
      <c r="G12" s="6" t="s">
        <v>269</v>
      </c>
    </row>
    <row r="13" spans="1:8" ht="60">
      <c r="A13" s="5" t="s">
        <v>270</v>
      </c>
      <c r="B13" s="59">
        <f>VALUE(LEFT(Tabla3[[#This Row],[Cod. Criterio]],2))</f>
        <v>6</v>
      </c>
      <c r="C13" s="6" t="s">
        <v>271</v>
      </c>
      <c r="D13" s="6" t="s">
        <v>271</v>
      </c>
      <c r="E13" s="65">
        <v>0.5</v>
      </c>
      <c r="F13" s="61">
        <f>Tabla3[[#This Row],[Ponderación]]*VLOOKUP(B13,Tabla2[#All],4,TRUE)</f>
        <v>0.15</v>
      </c>
      <c r="G13" s="6" t="s">
        <v>271</v>
      </c>
    </row>
    <row r="14" spans="1:8" ht="75">
      <c r="A14" s="5" t="s">
        <v>272</v>
      </c>
      <c r="B14" s="59">
        <f>VALUE(LEFT(Tabla3[[#This Row],[Cod. Criterio]],2))</f>
        <v>6</v>
      </c>
      <c r="C14" s="6" t="s">
        <v>273</v>
      </c>
      <c r="D14" s="6" t="s">
        <v>273</v>
      </c>
      <c r="E14" s="65">
        <v>0.5</v>
      </c>
      <c r="F14" s="61">
        <f>Tabla3[[#This Row],[Ponderación]]*VLOOKUP(B14,Tabla2[#All],4,TRUE)</f>
        <v>0.15</v>
      </c>
      <c r="G14" s="6" t="s">
        <v>273</v>
      </c>
    </row>
  </sheetData>
  <mergeCells count="1">
    <mergeCell ref="G1:H1"/>
  </mergeCells>
  <pageMargins left="0.7" right="0.7" top="0.75" bottom="0.75" header="0.3" footer="0.3"/>
  <pageSetup paperSize="9" orientation="portrait"/>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sheetPr>
  <dimension ref="A1:H26"/>
  <sheetViews>
    <sheetView showGridLines="0" workbookViewId="0">
      <pane ySplit="1" topLeftCell="A17" activePane="bottomLeft" state="frozen"/>
      <selection pane="bottomLeft" activeCell="D24" sqref="D24"/>
    </sheetView>
  </sheetViews>
  <sheetFormatPr defaultColWidth="11.375" defaultRowHeight="15"/>
  <cols>
    <col min="1" max="1" width="8.625" style="24" customWidth="1"/>
    <col min="2" max="2" width="11.125" style="23" customWidth="1"/>
    <col min="3" max="3" width="11.375" style="24" customWidth="1"/>
    <col min="4" max="4" width="55" style="26" customWidth="1"/>
    <col min="5" max="5" width="0.125" style="26" hidden="1" customWidth="1"/>
    <col min="6" max="6" width="15" style="26" customWidth="1"/>
    <col min="7" max="7" width="14.375" style="24" customWidth="1"/>
    <col min="8" max="8" width="36.875" style="24" hidden="1" customWidth="1"/>
    <col min="9" max="9" width="11.875" style="24" customWidth="1"/>
    <col min="10" max="16384" width="11.375" style="24"/>
  </cols>
  <sheetData>
    <row r="1" spans="1:8" ht="30" customHeight="1">
      <c r="A1" s="45" t="s">
        <v>245</v>
      </c>
      <c r="B1" s="45" t="s">
        <v>244</v>
      </c>
      <c r="C1" s="45" t="s">
        <v>274</v>
      </c>
      <c r="D1" s="45" t="s">
        <v>275</v>
      </c>
      <c r="E1" s="45" t="s">
        <v>276</v>
      </c>
      <c r="F1" s="45" t="s">
        <v>277</v>
      </c>
      <c r="G1" s="46" t="s">
        <v>278</v>
      </c>
      <c r="H1" s="45" t="s">
        <v>279</v>
      </c>
    </row>
    <row r="2" spans="1:8" ht="71.25" customHeight="1">
      <c r="A2" s="47">
        <f>VALUE(LEFT(Tabla35[[#This Row],[Cod. Criterio]],2))</f>
        <v>1</v>
      </c>
      <c r="B2" s="48" t="s">
        <v>250</v>
      </c>
      <c r="C2" s="48"/>
      <c r="D2" s="49" t="s">
        <v>251</v>
      </c>
      <c r="E2" s="26" t="str">
        <f>Tabla35[[#This Row],[Criterio / Subcriterio]]</f>
        <v>Describir y aceptar los rasgos y dimensiones fundamentales de la identidad personal, analizando relatos bíblicos de vocación y misión, así como otras biografías significativas.</v>
      </c>
      <c r="F2" s="50"/>
      <c r="G2" s="51">
        <f>IF(Tabla35[[#This Row],[Ponderación parcial]]&gt;0,Tabla35[[#This Row],[Ponderación parcial]],1)*VLOOKUP(Tabla35[[#This Row],[Cod. Criterio]],Tabla3[#All],COLUMN(Tabla3[[#Headers],[Ponderación total]]),FALSE)</f>
        <v>0.05</v>
      </c>
      <c r="H2" s="13" t="e" vm="1">
        <f>IF([1]!Tabla35[[#This Row],[Cod.Logro]]&gt;0,MATCH([1]!Tabla35[[#This Row],[Cod-Subcrt]],[1]!Tabla6[[#All],[Subcriterio]],0),99)</f>
        <v>#REF!</v>
      </c>
    </row>
    <row r="3" spans="1:8" ht="73.5" customHeight="1">
      <c r="A3" s="47">
        <f>VALUE(LEFT(Tabla35[[#This Row],[Cod. Criterio]],2))</f>
        <v>1</v>
      </c>
      <c r="B3" s="48" t="str">
        <f>LEFT(Tabla35[[#This Row],[Cod.Logro]],5)</f>
        <v>01.01</v>
      </c>
      <c r="C3" s="52" t="s">
        <v>280</v>
      </c>
      <c r="D3" s="6" t="s">
        <v>251</v>
      </c>
      <c r="E3" s="26" t="str">
        <f>Tabla35[[#This Row],[Criterio / Subcriterio]]</f>
        <v>Describir y aceptar los rasgos y dimensiones fundamentales de la identidad personal, analizando relatos bíblicos de vocación y misión, así como otras biografías significativas.</v>
      </c>
      <c r="F3" s="53">
        <v>1</v>
      </c>
      <c r="G3" s="51">
        <f>IF(Tabla35[[#This Row],[Ponderación parcial]]&gt;0,Tabla35[[#This Row],[Ponderación parcial]],1)*VLOOKUP(Tabla35[[#This Row],[Cod. Criterio]],Tabla3[#All],COLUMN(Tabla3[[#Headers],[Ponderación total]]),FALSE)</f>
        <v>0.05</v>
      </c>
      <c r="H3" s="13" t="e" vm="1">
        <f>IF([1]!Tabla35[[#This Row],[Cod.Logro]]&gt;0,MATCH([1]!Tabla35[[#This Row],[Cod-Subcrt]],[1]!Tabla6[[#All],[Subcriterio]],0),99)</f>
        <v>#REF!</v>
      </c>
    </row>
    <row r="4" spans="1:8" ht="74.25" customHeight="1">
      <c r="A4" s="47">
        <f>VALUE(LEFT(Tabla35[[#This Row],[Cod. Criterio]],2))</f>
        <v>1</v>
      </c>
      <c r="B4" s="48" t="s">
        <v>252</v>
      </c>
      <c r="C4" s="48"/>
      <c r="D4" s="49" t="s">
        <v>253</v>
      </c>
      <c r="E4" s="26" t="str">
        <f>Tabla35[[#This Row],[Criterio / Subcriterio]]</f>
        <v>Identificar las características de la visión bíblica sobre el ser humano, relacionándola con la dignidad personal, reconociéndola en los otros.</v>
      </c>
      <c r="F4" s="53"/>
      <c r="G4" s="51">
        <f>IF(Tabla35[[#This Row],[Ponderación parcial]]&gt;0,Tabla35[[#This Row],[Ponderación parcial]],1)*VLOOKUP(Tabla35[[#This Row],[Cod. Criterio]],Tabla3[#All],COLUMN(Tabla3[[#Headers],[Ponderación total]]),FALSE)</f>
        <v>0.05</v>
      </c>
      <c r="H4" s="13" t="e" vm="1">
        <f>IF([1]!Tabla35[[#This Row],[Cod.Logro]]&gt;0,MATCH([1]!Tabla35[[#This Row],[Cod-Subcrt]],[1]!Tabla6[[#All],[Subcriterio]],0),99)</f>
        <v>#REF!</v>
      </c>
    </row>
    <row r="5" spans="1:8" ht="74.25" customHeight="1">
      <c r="A5" s="47">
        <f>VALUE(LEFT(Tabla35[[#This Row],[Cod. Criterio]],2))</f>
        <v>1</v>
      </c>
      <c r="B5" s="48" t="str">
        <f>LEFT(Tabla35[[#This Row],[Cod.Logro]],5)</f>
        <v>01.02</v>
      </c>
      <c r="C5" s="48" t="str">
        <f>+CONCATENATE(TEXT(B4,""),".01")</f>
        <v>01.02.01</v>
      </c>
      <c r="D5" s="54" t="s">
        <v>253</v>
      </c>
      <c r="E5" s="26" t="str">
        <f>Tabla35[[#This Row],[Criterio / Subcriterio]]</f>
        <v>Identificar las características de la visión bíblica sobre el ser humano, relacionándola con la dignidad personal, reconociéndola en los otros.</v>
      </c>
      <c r="F5" s="53">
        <v>1</v>
      </c>
      <c r="G5" s="51">
        <f>IF(Tabla35[[#This Row],[Ponderación parcial]]&gt;0,Tabla35[[#This Row],[Ponderación parcial]],1)*VLOOKUP(Tabla35[[#This Row],[Cod. Criterio]],Tabla3[#All],COLUMN(Tabla3[[#Headers],[Ponderación total]]),FALSE)</f>
        <v>0.05</v>
      </c>
      <c r="H5" s="13" t="e" vm="1">
        <f>IF([1]!Tabla35[[#This Row],[Cod.Logro]]&gt;0,MATCH([1]!Tabla35[[#This Row],[Cod-Subcrt]],[1]!Tabla6[[#All],[Subcriterio]],0),99)</f>
        <v>#REF!</v>
      </c>
    </row>
    <row r="6" spans="1:8" ht="51" customHeight="1">
      <c r="A6" s="47">
        <f>VALUE(LEFT(Tabla35[[#This Row],[Cod. Criterio]],2))</f>
        <v>2</v>
      </c>
      <c r="B6" s="48" t="s">
        <v>254</v>
      </c>
      <c r="C6" s="48"/>
      <c r="D6" s="49" t="s">
        <v>255</v>
      </c>
      <c r="E6" s="26" t="str">
        <f>Tabla35[[#This Row],[Criterio / Subcriterio]]</f>
        <v>Adquirir habilidades y actitudes de relación con otros, poniendo en práctica estrategias efectivas de reflexión y de comunicación, de ayuda mutua, de participación y de inclusión, orientadas a la mejora de la convivencia en la familia y en la escuela como expresión de la fraternidad universal.</v>
      </c>
      <c r="F6" s="53"/>
      <c r="G6" s="51">
        <f>IF(Tabla35[[#This Row],[Ponderación parcial]]&gt;0,Tabla35[[#This Row],[Ponderación parcial]],1)*VLOOKUP(Tabla35[[#This Row],[Cod. Criterio]],Tabla3[#All],COLUMN(Tabla3[[#Headers],[Ponderación total]]),FALSE)</f>
        <v>0.05</v>
      </c>
      <c r="H6" s="13" t="e" vm="1">
        <f>IF([1]!Tabla35[[#This Row],[Cod.Logro]]&gt;0,MATCH([1]!Tabla35[[#This Row],[Cod-Subcrt]],[1]!Tabla6[[#All],[Subcriterio]],0),99)</f>
        <v>#REF!</v>
      </c>
    </row>
    <row r="7" spans="1:8" ht="45" customHeight="1">
      <c r="A7" s="47">
        <f>VALUE(LEFT(Tabla35[[#This Row],[Cod. Criterio]],2))</f>
        <v>2</v>
      </c>
      <c r="B7" s="48" t="str">
        <f>LEFT(Tabla35[[#This Row],[Cod.Logro]],5)</f>
        <v>02.01</v>
      </c>
      <c r="C7" s="48" t="str">
        <f>+CONCATENATE(TEXT(B6,""),".01")</f>
        <v>02.01.01</v>
      </c>
      <c r="D7" s="6" t="s">
        <v>255</v>
      </c>
      <c r="E7" s="26" t="str">
        <f>Tabla35[[#This Row],[Criterio / Subcriterio]]</f>
        <v>Adquirir habilidades y actitudes de relación con otros, poniendo en práctica estrategias efectivas de reflexión y de comunicación, de ayuda mutua, de participación y de inclusión, orientadas a la mejora de la convivencia en la familia y en la escuela como expresión de la fraternidad universal.</v>
      </c>
      <c r="F7" s="53">
        <v>1</v>
      </c>
      <c r="G7" s="51">
        <f>IF(Tabla35[[#This Row],[Ponderación parcial]]&gt;0,Tabla35[[#This Row],[Ponderación parcial]],1)*VLOOKUP(Tabla35[[#This Row],[Cod. Criterio]],Tabla3[#All],COLUMN(Tabla3[[#Headers],[Ponderación total]]),FALSE)</f>
        <v>0.05</v>
      </c>
      <c r="H7" s="13" t="e" vm="1">
        <f>IF([1]!Tabla35[[#This Row],[Cod.Logro]]&gt;0,MATCH([1]!Tabla35[[#This Row],[Cod-Subcrt]],[1]!Tabla6[[#All],[Subcriterio]],0),99)</f>
        <v>#REF!</v>
      </c>
    </row>
    <row r="8" spans="1:8" ht="31.5" customHeight="1">
      <c r="A8" s="47">
        <f>VALUE(LEFT(Tabla35[[#This Row],[Cod. Criterio]],2))</f>
        <v>2</v>
      </c>
      <c r="B8" s="48" t="s">
        <v>256</v>
      </c>
      <c r="C8" s="48"/>
      <c r="D8" s="49" t="s">
        <v>257</v>
      </c>
      <c r="E8" s="26" t="str">
        <f>Tabla35[[#This Row],[Criterio / Subcriterio]]</f>
        <v>Desarrollar empatía y reconocimiento de la diversidad personal y social, inspirándose en el ser relacional de Dios, manifestado en la historia de la salvación.</v>
      </c>
      <c r="F8" s="53"/>
      <c r="G8" s="51">
        <f>IF(Tabla35[[#This Row],[Ponderación parcial]]&gt;0,Tabla35[[#This Row],[Ponderación parcial]],1)*VLOOKUP(Tabla35[[#This Row],[Cod. Criterio]],Tabla3[#All],COLUMN(Tabla3[[#Headers],[Ponderación total]]),FALSE)</f>
        <v>0.05</v>
      </c>
      <c r="H8" s="13" t="e" vm="1">
        <f>IF([1]!Tabla35[[#This Row],[Cod.Logro]]&gt;0,MATCH([1]!Tabla35[[#This Row],[Cod-Subcrt]],[1]!Tabla6[[#All],[Subcriterio]],0),99)</f>
        <v>#REF!</v>
      </c>
    </row>
    <row r="9" spans="1:8" ht="45" customHeight="1">
      <c r="A9" s="47">
        <f>VALUE(LEFT(Tabla35[[#This Row],[Cod. Criterio]],2))</f>
        <v>2</v>
      </c>
      <c r="B9" s="48" t="str">
        <f>LEFT(Tabla35[[#This Row],[Cod.Logro]],5)</f>
        <v>02.02</v>
      </c>
      <c r="C9" s="48" t="str">
        <f>+CONCATENATE(TEXT(B8,""),".01")</f>
        <v>02.02.01</v>
      </c>
      <c r="D9" s="6" t="s">
        <v>257</v>
      </c>
      <c r="E9" s="26" t="str">
        <f>Tabla35[[#This Row],[Criterio / Subcriterio]]</f>
        <v>Desarrollar empatía y reconocimiento de la diversidad personal y social, inspirándose en el ser relacional de Dios, manifestado en la historia de la salvación.</v>
      </c>
      <c r="F9" s="53">
        <v>1</v>
      </c>
      <c r="G9" s="51">
        <f>IF(Tabla35[[#This Row],[Ponderación parcial]]&gt;0,Tabla35[[#This Row],[Ponderación parcial]],1)*VLOOKUP(Tabla35[[#This Row],[Cod. Criterio]],Tabla3[#All],COLUMN(Tabla3[[#Headers],[Ponderación total]]),FALSE)</f>
        <v>0.05</v>
      </c>
      <c r="H9" s="13" t="e" vm="1">
        <f>IF([1]!Tabla35[[#This Row],[Cod.Logro]]&gt;0,MATCH([1]!Tabla35[[#This Row],[Cod-Subcrt]],[1]!Tabla6[[#All],[Subcriterio]],0),99)</f>
        <v>#REF!</v>
      </c>
    </row>
    <row r="10" spans="1:8" ht="31.5" customHeight="1">
      <c r="A10" s="47">
        <f>VALUE(LEFT(Tabla35[[#This Row],[Cod. Criterio]],2))</f>
        <v>3</v>
      </c>
      <c r="B10" s="48" t="s">
        <v>258</v>
      </c>
      <c r="C10" s="48"/>
      <c r="D10" s="49" t="s">
        <v>259</v>
      </c>
      <c r="E10" s="26" t="str">
        <f>Tabla35[[#This Row],[Criterio / Subcriterio]]</f>
        <v>Generar actitudes de justicia y solidaridad, respetando la diversidad y tomando conciencia de la responsabilidad compartida y la común pertenencia, en el horizonte del Reino de Dios.</v>
      </c>
      <c r="F10" s="53"/>
      <c r="G10" s="51">
        <f>IF(Tabla35[[#This Row],[Ponderación parcial]]&gt;0,Tabla35[[#This Row],[Ponderación parcial]],1)*VLOOKUP(Tabla35[[#This Row],[Cod. Criterio]],Tabla3[#All],COLUMN(Tabla3[[#Headers],[Ponderación total]]),FALSE)</f>
        <v>0.05</v>
      </c>
      <c r="H10" s="13" t="e" vm="1">
        <f>IF([1]!Tabla35[[#This Row],[Cod.Logro]]&gt;0,MATCH([1]!Tabla35[[#This Row],[Cod-Subcrt]],[1]!Tabla6[[#All],[Subcriterio]],0),99)</f>
        <v>#REF!</v>
      </c>
    </row>
    <row r="11" spans="1:8" ht="45" customHeight="1">
      <c r="A11" s="47">
        <f>VALUE(LEFT(Tabla35[[#This Row],[Cod. Criterio]],2))</f>
        <v>3</v>
      </c>
      <c r="B11" s="48" t="str">
        <f>LEFT(Tabla35[[#This Row],[Cod.Logro]],5)</f>
        <v>03.01</v>
      </c>
      <c r="C11" s="48" t="str">
        <f>+CONCATENATE(TEXT(B10,""),".01")</f>
        <v>03.01.01</v>
      </c>
      <c r="D11" s="6" t="s">
        <v>259</v>
      </c>
      <c r="E11" s="26" t="str">
        <f>Tabla35[[#This Row],[Criterio / Subcriterio]]</f>
        <v>Generar actitudes de justicia y solidaridad, respetando la diversidad y tomando conciencia de la responsabilidad compartida y la común pertenencia, en el horizonte del Reino de Dios.</v>
      </c>
      <c r="F11" s="53">
        <v>1</v>
      </c>
      <c r="G11" s="51">
        <f>IF(Tabla35[[#This Row],[Ponderación parcial]]&gt;0,Tabla35[[#This Row],[Ponderación parcial]],1)*VLOOKUP(Tabla35[[#This Row],[Cod. Criterio]],Tabla3[#All],COLUMN(Tabla3[[#Headers],[Ponderación total]]),FALSE)</f>
        <v>0.05</v>
      </c>
      <c r="H11" s="13" t="e" vm="1">
        <f>IF([1]!Tabla35[[#This Row],[Cod.Logro]]&gt;0,MATCH([1]!Tabla35[[#This Row],[Cod-Subcrt]],[1]!Tabla6[[#All],[Subcriterio]],0),99)</f>
        <v>#REF!</v>
      </c>
    </row>
    <row r="12" spans="1:8" ht="31.5" customHeight="1">
      <c r="A12" s="47">
        <f>VALUE(LEFT(Tabla35[[#This Row],[Cod. Criterio]],2))</f>
        <v>3</v>
      </c>
      <c r="B12" s="48" t="s">
        <v>260</v>
      </c>
      <c r="C12" s="48"/>
      <c r="D12" s="49" t="s">
        <v>261</v>
      </c>
      <c r="E12" s="26" t="str">
        <f>Tabla35[[#This Row],[Criterio / Subcriterio]]</f>
        <v>Analizar las necesidades sociales, identificando las situaciones de injusticia, violencia y discriminación, con sus causas, discerniéndolas según el proyecto del Reino de Dios, implicándose en propuestas de transformación social.</v>
      </c>
      <c r="F12" s="53"/>
      <c r="G12" s="51">
        <f>IF(Tabla35[[#This Row],[Ponderación parcial]]&gt;0,Tabla35[[#This Row],[Ponderación parcial]],1)*VLOOKUP(Tabla35[[#This Row],[Cod. Criterio]],Tabla3[#All],COLUMN(Tabla3[[#Headers],[Ponderación total]]),FALSE)</f>
        <v>0.05</v>
      </c>
      <c r="H12" s="13" t="e" vm="1">
        <f>IF([1]!Tabla35[[#This Row],[Cod.Logro]]&gt;0,MATCH([1]!Tabla35[[#This Row],[Cod-Subcrt]],[1]!Tabla6[[#All],[Subcriterio]],0),99)</f>
        <v>#REF!</v>
      </c>
    </row>
    <row r="13" spans="1:8" ht="60" customHeight="1">
      <c r="A13" s="47">
        <f>VALUE(LEFT(Tabla35[[#This Row],[Cod. Criterio]],2))</f>
        <v>3</v>
      </c>
      <c r="B13" s="48" t="str">
        <f>LEFT(Tabla35[[#This Row],[Cod.Logro]],5)</f>
        <v>03.02</v>
      </c>
      <c r="C13" s="48" t="str">
        <f>+CONCATENATE(TEXT(B12,""),".01")</f>
        <v>03.02.01</v>
      </c>
      <c r="D13" s="6" t="s">
        <v>261</v>
      </c>
      <c r="E13" s="26" t="str">
        <f>Tabla35[[#This Row],[Criterio / Subcriterio]]</f>
        <v>Analizar las necesidades sociales, identificando las situaciones de injusticia, violencia y discriminación, con sus causas, discerniéndolas según el proyecto del Reino de Dios, implicándose en propuestas de transformación social.</v>
      </c>
      <c r="F13" s="53">
        <v>1</v>
      </c>
      <c r="G13" s="51">
        <f>IF(Tabla35[[#This Row],[Ponderación parcial]]&gt;0,Tabla35[[#This Row],[Ponderación parcial]],1)*VLOOKUP(Tabla35[[#This Row],[Cod. Criterio]],Tabla3[#All],COLUMN(Tabla3[[#Headers],[Ponderación total]]),FALSE)</f>
        <v>0.05</v>
      </c>
      <c r="H13" s="13" t="e" vm="1">
        <f>IF([1]!Tabla35[[#This Row],[Cod.Logro]]&gt;0,MATCH([1]!Tabla35[[#This Row],[Cod-Subcrt]],[1]!Tabla6[[#All],[Subcriterio]],0),99)</f>
        <v>#REF!</v>
      </c>
    </row>
    <row r="14" spans="1:8" ht="60" customHeight="1">
      <c r="A14" s="47">
        <f>VALUE(LEFT(Tabla35[[#This Row],[Cod. Criterio]],2))</f>
        <v>4</v>
      </c>
      <c r="B14" s="48" t="s">
        <v>262</v>
      </c>
      <c r="C14" s="48"/>
      <c r="D14" s="75" t="s">
        <v>263</v>
      </c>
      <c r="E14" s="26" t="str">
        <f>Tabla35[[#This Row],[Criterio / Subcriterio]]</f>
        <v>Situar e interpretar las expresiones culturales y sus lenguajes en sus contextos históricos, apreciando su contribución a la identidad personal y social y a los Derechos Humanos, facilitando la convivencia y el diálogo intercultural.</v>
      </c>
      <c r="F14" s="53"/>
      <c r="G14" s="51">
        <f>IF(Tabla35[[#This Row],[Ponderación parcial]]&gt;0,Tabla35[[#This Row],[Ponderación parcial]],1)*VLOOKUP(Tabla35[[#This Row],[Cod. Criterio]],Tabla3[#All],COLUMN(Tabla3[[#Headers],[Ponderación total]]),FALSE)</f>
        <v>0.05</v>
      </c>
      <c r="H14" s="13" t="e" vm="1">
        <f>IF([1]!Tabla35[[#This Row],[Cod.Logro]]&gt;0,MATCH([1]!Tabla35[[#This Row],[Cod-Subcrt]],[1]!Tabla6[[#All],[Subcriterio]],0),99)</f>
        <v>#REF!</v>
      </c>
    </row>
    <row r="15" spans="1:8" ht="69.75" customHeight="1">
      <c r="A15" s="47">
        <f>VALUE(LEFT(Tabla35[[#This Row],[Cod. Criterio]],2))</f>
        <v>4</v>
      </c>
      <c r="B15" s="48" t="s">
        <v>262</v>
      </c>
      <c r="C15" s="48" t="s">
        <v>281</v>
      </c>
      <c r="D15" s="55" t="s">
        <v>263</v>
      </c>
      <c r="E15" s="26" t="str">
        <f>Tabla35[[#This Row],[Criterio / Subcriterio]]</f>
        <v>Situar e interpretar las expresiones culturales y sus lenguajes en sus contextos históricos, apreciando su contribución a la identidad personal y social y a los Derechos Humanos, facilitando la convivencia y el diálogo intercultural.</v>
      </c>
      <c r="F15" s="53">
        <v>1</v>
      </c>
      <c r="G15" s="51">
        <f>IF(Tabla35[[#This Row],[Ponderación parcial]]&gt;0,Tabla35[[#This Row],[Ponderación parcial]],1)*VLOOKUP(Tabla35[[#This Row],[Cod. Criterio]],Tabla3[#All],COLUMN(Tabla3[[#Headers],[Ponderación total]]),FALSE)</f>
        <v>0.05</v>
      </c>
      <c r="H15" s="13" t="e" vm="1">
        <f>IF([1]!Tabla35[[#This Row],[Cod.Logro]]&gt;0,MATCH([1]!Tabla35[[#This Row],[Cod-Subcrt]],[1]!Tabla6[[#All],[Subcriterio]],0),99)</f>
        <v>#REF!</v>
      </c>
    </row>
    <row r="16" spans="1:8" ht="60" customHeight="1">
      <c r="A16" s="47">
        <f>VALUE(LEFT(Tabla35[[#This Row],[Cod. Criterio]],2))</f>
        <v>4</v>
      </c>
      <c r="B16" s="48" t="s">
        <v>264</v>
      </c>
      <c r="C16" s="48"/>
      <c r="D16" s="75" t="s">
        <v>265</v>
      </c>
      <c r="E16" s="26" t="str">
        <f>Tabla35[[#This Row],[Criterio / Subcriterio]]</f>
        <v>Razonar cómo la fe cristiana, en el presente y a lo largo de la historia, se ha hecho cultura, interpretando el patrimonio literario, artístico y cultural y valorándolo como expresión de la encarnación del mensaje cristiano en diferentes lenguajes.</v>
      </c>
      <c r="F16" s="53"/>
      <c r="G16" s="51">
        <f>IF(Tabla35[[#This Row],[Ponderación parcial]]&gt;0,Tabla35[[#This Row],[Ponderación parcial]],1)*VLOOKUP(Tabla35[[#This Row],[Cod. Criterio]],Tabla3[#All],COLUMN(Tabla3[[#Headers],[Ponderación total]]),FALSE)</f>
        <v>0.05</v>
      </c>
      <c r="H16" s="13" t="e" vm="1">
        <f>IF([1]!Tabla35[[#This Row],[Cod.Logro]]&gt;0,MATCH([1]!Tabla35[[#This Row],[Cod-Subcrt]],[1]!Tabla6[[#All],[Subcriterio]],0),99)</f>
        <v>#REF!</v>
      </c>
    </row>
    <row r="17" spans="1:8" ht="60" customHeight="1">
      <c r="A17" s="47">
        <f>VALUE(LEFT(Tabla35[[#This Row],[Cod. Criterio]],2))</f>
        <v>4</v>
      </c>
      <c r="B17" s="48" t="str">
        <f>LEFT(Tabla35[[#This Row],[Cod.Logro]],5)</f>
        <v>04.02</v>
      </c>
      <c r="C17" s="48" t="str">
        <f>+CONCATENATE(TEXT(B16,""),".01")</f>
        <v>04.02.01</v>
      </c>
      <c r="D17" s="55" t="s">
        <v>265</v>
      </c>
      <c r="E17" s="26" t="str">
        <f>Tabla35[[#This Row],[Criterio / Subcriterio]]</f>
        <v>Razonar cómo la fe cristiana, en el presente y a lo largo de la historia, se ha hecho cultura, interpretando el patrimonio literario, artístico y cultural y valorándolo como expresión de la encarnación del mensaje cristiano en diferentes lenguajes.</v>
      </c>
      <c r="F17" s="53">
        <v>1</v>
      </c>
      <c r="G17" s="51">
        <f>IF(Tabla35[[#This Row],[Ponderación parcial]]&gt;0,Tabla35[[#This Row],[Ponderación parcial]],1)*VLOOKUP(Tabla35[[#This Row],[Cod. Criterio]],Tabla3[#All],COLUMN(Tabla3[[#Headers],[Ponderación total]]),FALSE)</f>
        <v>0.05</v>
      </c>
      <c r="H17" s="13" t="e" vm="1">
        <f>IF([1]!Tabla35[[#This Row],[Cod.Logro]]&gt;0,MATCH([1]!Tabla35[[#This Row],[Cod-Subcrt]],[1]!Tabla6[[#All],[Subcriterio]],0),99)</f>
        <v>#REF!</v>
      </c>
    </row>
    <row r="18" spans="1:8" ht="60" customHeight="1">
      <c r="A18" s="47">
        <f>VALUE(LEFT(Tabla35[[#This Row],[Cod. Criterio]],2))</f>
        <v>5</v>
      </c>
      <c r="B18" s="48" t="s">
        <v>266</v>
      </c>
      <c r="C18" s="48"/>
      <c r="D18" s="76" t="s">
        <v>267</v>
      </c>
      <c r="E18" s="26" t="str">
        <f>Tabla35[[#This Row],[Criterio / Subcriterio]]</f>
        <v>Valorar la experiencia espiritual y religiosa como dimensión humana y social propia de todos los pueblos y culturas, conociendo la especificidad de la espiritualidad judeocristiana y de otras religiones.</v>
      </c>
      <c r="F18" s="53"/>
      <c r="G18" s="51">
        <f>IF(Tabla35[[#This Row],[Ponderación parcial]]&gt;0,Tabla35[[#This Row],[Ponderación parcial]],1)*VLOOKUP(Tabla35[[#This Row],[Cod. Criterio]],Tabla3[#All],COLUMN(Tabla3[[#Headers],[Ponderación total]]),FALSE)</f>
        <v>0.15</v>
      </c>
      <c r="H18" s="13" t="e" vm="1">
        <f>IF([1]!Tabla35[[#This Row],[Cod.Logro]]&gt;0,MATCH([1]!Tabla35[[#This Row],[Cod-Subcrt]],[1]!Tabla6[[#All],[Subcriterio]],0),99)</f>
        <v>#REF!</v>
      </c>
    </row>
    <row r="19" spans="1:8" ht="60" customHeight="1">
      <c r="A19" s="47">
        <f>VALUE(LEFT(Tabla35[[#This Row],[Cod. Criterio]],2))</f>
        <v>5</v>
      </c>
      <c r="B19" s="48" t="str">
        <f>LEFT(Tabla35[[#This Row],[Cod.Logro]],5)</f>
        <v>05.01</v>
      </c>
      <c r="C19" s="48" t="str">
        <f>+CONCATENATE(TEXT(B18,""),".01")</f>
        <v>05.01.01</v>
      </c>
      <c r="D19" s="55" t="s">
        <v>267</v>
      </c>
      <c r="E19" s="26" t="str">
        <f>Tabla35[[#This Row],[Criterio / Subcriterio]]</f>
        <v>Valorar la experiencia espiritual y religiosa como dimensión humana y social propia de todos los pueblos y culturas, conociendo la especificidad de la espiritualidad judeocristiana y de otras religiones.</v>
      </c>
      <c r="F19" s="53">
        <v>1</v>
      </c>
      <c r="G19" s="51">
        <f>IF(Tabla35[[#This Row],[Ponderación parcial]]&gt;0,Tabla35[[#This Row],[Ponderación parcial]],1)*VLOOKUP(Tabla35[[#This Row],[Cod. Criterio]],Tabla3[#All],COLUMN(Tabla3[[#Headers],[Ponderación total]]),FALSE)</f>
        <v>0.15</v>
      </c>
      <c r="H19" s="13" t="e" vm="1">
        <f>IF([1]!Tabla35[[#This Row],[Cod.Logro]]&gt;0,MATCH([1]!Tabla35[[#This Row],[Cod-Subcrt]],[1]!Tabla6[[#All],[Subcriterio]],0),99)</f>
        <v>#REF!</v>
      </c>
    </row>
    <row r="20" spans="1:8" ht="60" customHeight="1">
      <c r="A20" s="47">
        <f>VALUE(LEFT(Tabla35[[#This Row],[Cod. Criterio]],2))</f>
        <v>5</v>
      </c>
      <c r="B20" s="48" t="s">
        <v>268</v>
      </c>
      <c r="C20" s="48"/>
      <c r="D20" s="75" t="s">
        <v>269</v>
      </c>
      <c r="E20" s="26" t="str">
        <f>Tabla35[[#This Row],[Criterio / Subcriterio]]</f>
        <v>Respetar las diferentes iglesias y tradiciones religiosas, conociendo y valorando las creencias, ritos, símbolos y principios de cada una de ellas, teniendo elementos de juicio personal que favorezcan el diálogo interreligioso.</v>
      </c>
      <c r="F20" s="53"/>
      <c r="G20" s="51">
        <f>IF(Tabla35[[#This Row],[Ponderación parcial]]&gt;0,Tabla35[[#This Row],[Ponderación parcial]],1)*VLOOKUP(Tabla35[[#This Row],[Cod. Criterio]],Tabla3[#All],COLUMN(Tabla3[[#Headers],[Ponderación total]]),FALSE)</f>
        <v>0.15</v>
      </c>
      <c r="H20" s="13" t="e" vm="1">
        <f>IF([1]!Tabla35[[#This Row],[Cod.Logro]]&gt;0,MATCH([1]!Tabla35[[#This Row],[Cod-Subcrt]],[1]!Tabla6[[#All],[Subcriterio]],0),99)</f>
        <v>#REF!</v>
      </c>
    </row>
    <row r="21" spans="1:8" ht="60" customHeight="1">
      <c r="A21" s="47">
        <f>VALUE(LEFT(Tabla35[[#This Row],[Cod. Criterio]],2))</f>
        <v>5</v>
      </c>
      <c r="B21" s="48" t="str">
        <f>LEFT(Tabla35[[#This Row],[Cod.Logro]],5)</f>
        <v>05.02</v>
      </c>
      <c r="C21" s="48" t="str">
        <f>+CONCATENATE(TEXT(B20,""),".01")</f>
        <v>05.02.01</v>
      </c>
      <c r="D21" s="55" t="s">
        <v>269</v>
      </c>
      <c r="E21" s="26" t="str">
        <f>Tabla35[[#This Row],[Criterio / Subcriterio]]</f>
        <v>Respetar las diferentes iglesias y tradiciones religiosas, conociendo y valorando las creencias, ritos, símbolos y principios de cada una de ellas, teniendo elementos de juicio personal que favorezcan el diálogo interreligioso.</v>
      </c>
      <c r="F21" s="53">
        <v>1</v>
      </c>
      <c r="G21" s="51">
        <f>IF(Tabla35[[#This Row],[Ponderación parcial]]&gt;0,Tabla35[[#This Row],[Ponderación parcial]],1)*VLOOKUP(Tabla35[[#This Row],[Cod. Criterio]],Tabla3[#All],COLUMN(Tabla3[[#Headers],[Ponderación total]]),FALSE)</f>
        <v>0.15</v>
      </c>
      <c r="H21" s="13" t="e" vm="1">
        <f>IF([1]!Tabla35[[#This Row],[Cod.Logro]]&gt;0,MATCH([1]!Tabla35[[#This Row],[Cod-Subcrt]],[1]!Tabla6[[#All],[Subcriterio]],0),99)</f>
        <v>#REF!</v>
      </c>
    </row>
    <row r="22" spans="1:8" ht="65.25" customHeight="1">
      <c r="A22" s="47">
        <f>VALUE(LEFT(Tabla35[[#This Row],[Cod. Criterio]],2))</f>
        <v>6</v>
      </c>
      <c r="B22" s="48" t="s">
        <v>270</v>
      </c>
      <c r="C22" s="48"/>
      <c r="D22" s="75" t="s">
        <v>271</v>
      </c>
      <c r="E22" s="26" t="str">
        <f>Tabla35[[#This Row],[Criterio / Subcriterio]]</f>
        <v>Identificar a Jesucristo como núcleo esencial del cristianismo, y la Biblia como libro del Pueblo de Dios, valorando sus aportaciones a la vida de las personas y las sociedades.</v>
      </c>
      <c r="F22" s="53"/>
      <c r="G22" s="51">
        <f>IF(Tabla35[[#This Row],[Ponderación parcial]]&gt;0,Tabla35[[#This Row],[Ponderación parcial]],1)*VLOOKUP(Tabla35[[#This Row],[Cod. Criterio]],Tabla3[#All],COLUMN(Tabla3[[#Headers],[Ponderación total]]),FALSE)</f>
        <v>0.15</v>
      </c>
      <c r="H22" s="13" t="e" vm="1">
        <f>IF([1]!Tabla35[[#This Row],[Cod.Logro]]&gt;0,MATCH([1]!Tabla35[[#This Row],[Cod-Subcrt]],[1]!Tabla6[[#All],[Subcriterio]],0),99)</f>
        <v>#REF!</v>
      </c>
    </row>
    <row r="23" spans="1:8" ht="45" customHeight="1">
      <c r="A23" s="47">
        <f>VALUE(LEFT(Tabla35[[#This Row],[Cod. Criterio]],2))</f>
        <v>6</v>
      </c>
      <c r="B23" s="48" t="str">
        <f>LEFT(Tabla35[[#This Row],[Cod.Logro]],5)</f>
        <v>06.01</v>
      </c>
      <c r="C23" s="48" t="str">
        <f>+CONCATENATE(TEXT(B22,""),".01")</f>
        <v>06.01.01</v>
      </c>
      <c r="D23" s="55" t="s">
        <v>271</v>
      </c>
      <c r="E23" s="26" t="str">
        <f>Tabla35[[#This Row],[Criterio / Subcriterio]]</f>
        <v>Identificar a Jesucristo como núcleo esencial del cristianismo, y la Biblia como libro del Pueblo de Dios, valorando sus aportaciones a la vida de las personas y las sociedades.</v>
      </c>
      <c r="F23" s="53">
        <v>1</v>
      </c>
      <c r="G23" s="51">
        <f>IF(Tabla35[[#This Row],[Ponderación parcial]]&gt;0,Tabla35[[#This Row],[Ponderación parcial]],1)*VLOOKUP(Tabla35[[#This Row],[Cod. Criterio]],Tabla3[#All],COLUMN(Tabla3[[#Headers],[Ponderación total]]),FALSE)</f>
        <v>0.15</v>
      </c>
      <c r="H23" s="13" t="e" vm="1">
        <f>IF([1]!Tabla35[[#This Row],[Cod.Logro]]&gt;0,MATCH([1]!Tabla35[[#This Row],[Cod-Subcrt]],[1]!Tabla6[[#All],[Subcriterio]],0),99)</f>
        <v>#REF!</v>
      </c>
    </row>
    <row r="24" spans="1:8" ht="72.75" customHeight="1">
      <c r="A24" s="47">
        <f>VALUE(LEFT(Tabla35[[#This Row],[Cod. Criterio]],2))</f>
        <v>6</v>
      </c>
      <c r="B24" s="48" t="s">
        <v>272</v>
      </c>
      <c r="C24" s="48"/>
      <c r="D24" s="75" t="s">
        <v>273</v>
      </c>
      <c r="E24" s="26" t="str">
        <f>Tabla35[[#This Row],[Criterio / Subcriterio]]</f>
        <v>Elaborar una primera síntesis de la fe cristiana, subrayando su capacidad para el diálogo entre la fe y la razón, entre la fe y la cultura, manteniendo las convicciones propias con pleno respeto a las de los otros.</v>
      </c>
      <c r="F24" s="53"/>
      <c r="G24" s="51">
        <f>IF(Tabla35[[#This Row],[Ponderación parcial]]&gt;0,Tabla35[[#This Row],[Ponderación parcial]],1)*VLOOKUP(Tabla35[[#This Row],[Cod. Criterio]],Tabla3[#All],COLUMN(Tabla3[[#Headers],[Ponderación total]]),FALSE)</f>
        <v>0.15</v>
      </c>
      <c r="H24" s="13" t="e" vm="1">
        <f>IF([1]!Tabla35[[#This Row],[Cod.Logro]]&gt;0,MATCH([1]!Tabla35[[#This Row],[Cod-Subcrt]],[1]!Tabla6[[#All],[Subcriterio]],0),99)</f>
        <v>#REF!</v>
      </c>
    </row>
    <row r="25" spans="1:8" ht="65.25" customHeight="1">
      <c r="A25" s="47">
        <f>VALUE(LEFT(Tabla35[[#This Row],[Cod. Criterio]],2))</f>
        <v>6</v>
      </c>
      <c r="B25" s="48" t="str">
        <f>LEFT(Tabla35[[#This Row],[Cod.Logro]],5)</f>
        <v>06.02</v>
      </c>
      <c r="C25" s="48" t="str">
        <f>+CONCATENATE(TEXT(B24,""),".01")</f>
        <v>06.02.01</v>
      </c>
      <c r="D25" s="55" t="s">
        <v>273</v>
      </c>
      <c r="E25" s="26" t="str">
        <f>Tabla35[[#This Row],[Criterio / Subcriterio]]</f>
        <v>Elaborar una primera síntesis de la fe cristiana, subrayando su capacidad para el diálogo entre la fe y la razón, entre la fe y la cultura, manteniendo las convicciones propias con pleno respeto a las de los otros.</v>
      </c>
      <c r="F25" s="53">
        <v>1</v>
      </c>
      <c r="G25" s="51">
        <f>IF(Tabla35[[#This Row],[Ponderación parcial]]&gt;0,Tabla35[[#This Row],[Ponderación parcial]],1)*VLOOKUP(Tabla35[[#This Row],[Cod. Criterio]],Tabla3[#All],COLUMN(Tabla3[[#Headers],[Ponderación total]]),FALSE)</f>
        <v>0.15</v>
      </c>
      <c r="H25" s="13" t="e" vm="1">
        <f>IF([1]!Tabla35[[#This Row],[Cod.Logro]]&gt;0,MATCH([1]!Tabla35[[#This Row],[Cod-Subcrt]],[1]!Tabla6[[#All],[Subcriterio]],0),99)</f>
        <v>#REF!</v>
      </c>
    </row>
    <row r="26" spans="1:8" ht="31.5" customHeight="1"/>
  </sheetData>
  <pageMargins left="0.7" right="0.7" top="0.75" bottom="0.75" header="0.3" footer="0.3"/>
  <pageSetup paperSize="9"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sheetPr>
  <dimension ref="A1:G22"/>
  <sheetViews>
    <sheetView workbookViewId="0">
      <pane ySplit="2" topLeftCell="A3" activePane="bottomLeft" state="frozen"/>
      <selection pane="bottomLeft" activeCell="I4" sqref="I4"/>
    </sheetView>
  </sheetViews>
  <sheetFormatPr defaultColWidth="11.375" defaultRowHeight="15"/>
  <cols>
    <col min="1" max="1" width="33.875" style="24" customWidth="1"/>
    <col min="2" max="2" width="45.875" style="24" customWidth="1"/>
    <col min="3" max="3" width="41.375" style="8" hidden="1" customWidth="1"/>
    <col min="4" max="4" width="41.375" style="8" customWidth="1"/>
    <col min="5" max="5" width="15.375" style="8" hidden="1" customWidth="1"/>
    <col min="6" max="7" width="33.625" style="8" customWidth="1"/>
    <col min="8" max="16384" width="11.375" style="8"/>
  </cols>
  <sheetData>
    <row r="1" spans="1:7">
      <c r="A1" s="114" t="s">
        <v>282</v>
      </c>
      <c r="B1" s="114"/>
      <c r="C1" s="114"/>
      <c r="D1" s="36" t="s">
        <v>283</v>
      </c>
      <c r="F1" s="114" t="s">
        <v>284</v>
      </c>
      <c r="G1" s="114"/>
    </row>
    <row r="2" spans="1:7" ht="30">
      <c r="A2" s="37" t="s">
        <v>285</v>
      </c>
      <c r="B2" s="38" t="s">
        <v>286</v>
      </c>
      <c r="C2" s="38" t="s">
        <v>287</v>
      </c>
      <c r="D2" s="38" t="s">
        <v>288</v>
      </c>
      <c r="E2" s="38" t="s">
        <v>289</v>
      </c>
      <c r="F2" s="38" t="s">
        <v>44</v>
      </c>
      <c r="G2" s="38" t="s">
        <v>46</v>
      </c>
    </row>
    <row r="3" spans="1:7" ht="60">
      <c r="A3" s="97" t="s">
        <v>290</v>
      </c>
      <c r="B3" s="98" t="s">
        <v>291</v>
      </c>
      <c r="C3" s="41"/>
      <c r="D3" s="98" t="s">
        <v>291</v>
      </c>
      <c r="E3" s="8">
        <f>MATCH(Tabla5[[#This Row],[(Sin cambios)]],Tabla6[[#All],[Saberes básicos]],0)</f>
        <v>4</v>
      </c>
      <c r="F3" s="40"/>
      <c r="G3" s="98" t="s">
        <v>291</v>
      </c>
    </row>
    <row r="4" spans="1:7" ht="45">
      <c r="A4" s="39"/>
      <c r="B4" s="40" t="s">
        <v>292</v>
      </c>
      <c r="C4" s="41"/>
      <c r="D4" s="40" t="s">
        <v>292</v>
      </c>
      <c r="E4" s="8">
        <f>MATCH(Tabla5[[#This Row],[(Sin cambios)]],Tabla6[[#All],[Saberes básicos]],0)</f>
        <v>5</v>
      </c>
      <c r="F4" s="40"/>
      <c r="G4" s="40" t="s">
        <v>292</v>
      </c>
    </row>
    <row r="5" spans="1:7" ht="30">
      <c r="A5" s="39"/>
      <c r="B5" s="40" t="s">
        <v>293</v>
      </c>
      <c r="C5" s="41"/>
      <c r="D5" s="40" t="s">
        <v>293</v>
      </c>
      <c r="E5" s="8">
        <f>MATCH(Tabla5[[#This Row],[(Sin cambios)]],Tabla6[[#All],[Saberes básicos]],0)</f>
        <v>7</v>
      </c>
      <c r="F5" s="40"/>
      <c r="G5" s="40" t="s">
        <v>293</v>
      </c>
    </row>
    <row r="6" spans="1:7" ht="60">
      <c r="A6" s="39"/>
      <c r="B6" s="40" t="s">
        <v>294</v>
      </c>
      <c r="C6" s="41"/>
      <c r="D6" s="40" t="s">
        <v>294</v>
      </c>
      <c r="E6" s="8">
        <f>MATCH(Tabla5[[#This Row],[(Sin cambios)]],Tabla6[[#All],[Saberes básicos]],0)</f>
        <v>9</v>
      </c>
      <c r="F6" s="40"/>
      <c r="G6" s="40" t="s">
        <v>294</v>
      </c>
    </row>
    <row r="7" spans="1:7" ht="60">
      <c r="A7" s="39"/>
      <c r="B7" s="40" t="s">
        <v>295</v>
      </c>
      <c r="C7" s="41"/>
      <c r="D7" s="40" t="s">
        <v>295</v>
      </c>
      <c r="E7" s="8">
        <f>MATCH(Tabla5[[#This Row],[(Sin cambios)]],Tabla6[[#All],[Saberes básicos]],0)</f>
        <v>42</v>
      </c>
      <c r="F7" s="40"/>
      <c r="G7" s="40" t="s">
        <v>295</v>
      </c>
    </row>
    <row r="8" spans="1:7" ht="105">
      <c r="A8" s="39"/>
      <c r="B8" s="40" t="s">
        <v>296</v>
      </c>
      <c r="C8" s="41"/>
      <c r="D8" s="40" t="s">
        <v>296</v>
      </c>
      <c r="E8" s="8">
        <f>MATCH(Tabla5[[#This Row],[(Sin cambios)]],Tabla6[[#All],[Saberes básicos]],0)</f>
        <v>10</v>
      </c>
      <c r="F8" s="40"/>
      <c r="G8" s="40" t="s">
        <v>296</v>
      </c>
    </row>
    <row r="9" spans="1:7" ht="60">
      <c r="A9" s="42" t="s">
        <v>297</v>
      </c>
      <c r="B9" s="43" t="s">
        <v>298</v>
      </c>
      <c r="C9" s="44"/>
      <c r="D9" s="43" t="s">
        <v>298</v>
      </c>
      <c r="E9" s="8">
        <f>MATCH(Tabla5[[#This Row],[(Sin cambios)]],Tabla6[[#All],[Saberes básicos]],0)</f>
        <v>12</v>
      </c>
      <c r="F9" s="43"/>
      <c r="G9" s="43" t="s">
        <v>298</v>
      </c>
    </row>
    <row r="10" spans="1:7" ht="75">
      <c r="A10" s="42"/>
      <c r="B10" s="43" t="s">
        <v>299</v>
      </c>
      <c r="C10" s="44"/>
      <c r="D10" s="43" t="s">
        <v>299</v>
      </c>
      <c r="E10" s="8">
        <f>MATCH(Tabla5[[#This Row],[(Sin cambios)]],Tabla6[[#All],[Saberes básicos]],0)</f>
        <v>13</v>
      </c>
      <c r="F10" s="43"/>
      <c r="G10" s="43" t="s">
        <v>299</v>
      </c>
    </row>
    <row r="11" spans="1:7" ht="45">
      <c r="A11" s="42"/>
      <c r="B11" s="43" t="s">
        <v>300</v>
      </c>
      <c r="C11" s="44"/>
      <c r="D11" s="43" t="s">
        <v>300</v>
      </c>
      <c r="E11" s="8">
        <f>MATCH(Tabla5[[#This Row],[(Sin cambios)]],Tabla6[[#All],[Saberes básicos]],0)</f>
        <v>45</v>
      </c>
      <c r="F11" s="43"/>
      <c r="G11" s="43" t="s">
        <v>300</v>
      </c>
    </row>
    <row r="12" spans="1:7" ht="45">
      <c r="A12" s="42"/>
      <c r="B12" s="43" t="s">
        <v>301</v>
      </c>
      <c r="C12" s="44"/>
      <c r="D12" s="43" t="s">
        <v>301</v>
      </c>
      <c r="E12" s="8">
        <f>MATCH(Tabla5[[#This Row],[(Sin cambios)]],Tabla6[[#All],[Saberes básicos]],0)</f>
        <v>30</v>
      </c>
      <c r="F12" s="43"/>
      <c r="G12" s="43" t="s">
        <v>301</v>
      </c>
    </row>
    <row r="13" spans="1:7" ht="30">
      <c r="A13" s="42"/>
      <c r="B13" s="43" t="s">
        <v>302</v>
      </c>
      <c r="C13" s="44"/>
      <c r="D13" s="43" t="s">
        <v>302</v>
      </c>
      <c r="E13" s="8" t="e">
        <f>MATCH(Tabla5[[#This Row],[(Sin cambios)]],Tabla6[[#All],[Saberes básicos]],0)</f>
        <v>#N/A</v>
      </c>
      <c r="F13" s="43"/>
      <c r="G13" s="43" t="s">
        <v>302</v>
      </c>
    </row>
    <row r="14" spans="1:7" ht="45">
      <c r="A14" s="42"/>
      <c r="B14" s="43" t="s">
        <v>303</v>
      </c>
      <c r="C14" s="44"/>
      <c r="D14" s="43" t="s">
        <v>303</v>
      </c>
      <c r="E14" s="8">
        <f>MATCH(Tabla5[[#This Row],[(Sin cambios)]],Tabla6[[#All],[Saberes básicos]],0)</f>
        <v>48</v>
      </c>
      <c r="F14" s="43"/>
      <c r="G14" s="43" t="s">
        <v>303</v>
      </c>
    </row>
    <row r="15" spans="1:7" ht="60">
      <c r="A15" s="42"/>
      <c r="B15" s="43" t="s">
        <v>304</v>
      </c>
      <c r="C15" s="44"/>
      <c r="D15" s="43" t="s">
        <v>304</v>
      </c>
      <c r="E15" s="8">
        <f>MATCH(Tabla5[[#This Row],[(Sin cambios)]],Tabla6[[#All],[Saberes básicos]],0)</f>
        <v>66</v>
      </c>
      <c r="F15" s="43"/>
      <c r="G15" s="43" t="s">
        <v>304</v>
      </c>
    </row>
    <row r="16" spans="1:7" ht="60">
      <c r="A16" s="42"/>
      <c r="B16" s="43" t="s">
        <v>305</v>
      </c>
      <c r="C16" s="44"/>
      <c r="D16" s="43" t="s">
        <v>305</v>
      </c>
      <c r="E16" s="8">
        <f>MATCH(Tabla5[[#This Row],[(Sin cambios)]],Tabla6[[#All],[Saberes básicos]],0)</f>
        <v>14</v>
      </c>
      <c r="F16" s="43"/>
      <c r="G16" s="43" t="s">
        <v>305</v>
      </c>
    </row>
    <row r="17" spans="1:7" ht="60">
      <c r="A17" s="39" t="s">
        <v>306</v>
      </c>
      <c r="B17" s="40" t="s">
        <v>307</v>
      </c>
      <c r="C17" s="41"/>
      <c r="D17" s="40" t="s">
        <v>307</v>
      </c>
      <c r="E17" s="8">
        <f>MATCH(Tabla5[[#This Row],[(Sin cambios)]],Tabla6[[#All],[Saberes básicos]],0)</f>
        <v>18</v>
      </c>
      <c r="F17" s="40"/>
      <c r="G17" s="40" t="s">
        <v>307</v>
      </c>
    </row>
    <row r="18" spans="1:7" ht="75">
      <c r="A18" s="39"/>
      <c r="B18" s="40" t="s">
        <v>308</v>
      </c>
      <c r="C18" s="41"/>
      <c r="D18" s="40" t="s">
        <v>308</v>
      </c>
      <c r="E18" s="8">
        <f>MATCH(Tabla5[[#This Row],[(Sin cambios)]],Tabla6[[#All],[Saberes básicos]],0)</f>
        <v>51</v>
      </c>
      <c r="F18" s="40"/>
      <c r="G18" s="40" t="s">
        <v>308</v>
      </c>
    </row>
    <row r="19" spans="1:7" ht="60">
      <c r="A19" s="39"/>
      <c r="B19" s="40" t="s">
        <v>309</v>
      </c>
      <c r="C19" s="41"/>
      <c r="D19" s="40" t="s">
        <v>309</v>
      </c>
      <c r="E19" s="8">
        <f>MATCH(Tabla5[[#This Row],[(Sin cambios)]],Tabla6[[#All],[Saberes básicos]],0)</f>
        <v>20</v>
      </c>
      <c r="F19" s="40"/>
      <c r="G19" s="40" t="s">
        <v>309</v>
      </c>
    </row>
    <row r="20" spans="1:7" ht="45">
      <c r="A20" s="39"/>
      <c r="B20" s="40" t="s">
        <v>310</v>
      </c>
      <c r="C20" s="41"/>
      <c r="D20" s="40" t="s">
        <v>310</v>
      </c>
      <c r="E20" s="8">
        <f>MATCH(Tabla5[[#This Row],[(Sin cambios)]],Tabla6[[#All],[Saberes básicos]],0)</f>
        <v>34</v>
      </c>
      <c r="F20" s="40"/>
      <c r="G20" s="40" t="s">
        <v>310</v>
      </c>
    </row>
    <row r="21" spans="1:7" ht="60">
      <c r="A21" s="39"/>
      <c r="B21" s="40" t="s">
        <v>311</v>
      </c>
      <c r="C21" s="41"/>
      <c r="D21" s="40" t="s">
        <v>311</v>
      </c>
      <c r="E21" s="8">
        <f>MATCH(Tabla5[[#This Row],[(Sin cambios)]],Tabla6[[#All],[Saberes básicos]],0)</f>
        <v>35</v>
      </c>
      <c r="F21" s="40"/>
      <c r="G21" s="40" t="s">
        <v>311</v>
      </c>
    </row>
    <row r="22" spans="1:7" ht="60">
      <c r="A22" s="39"/>
      <c r="B22" s="40" t="s">
        <v>312</v>
      </c>
      <c r="C22" s="41"/>
      <c r="D22" s="40" t="s">
        <v>312</v>
      </c>
      <c r="E22" s="8">
        <f>MATCH(Tabla5[[#This Row],[(Sin cambios)]],Tabla6[[#All],[Saberes básicos]],0)</f>
        <v>36</v>
      </c>
      <c r="F22" s="40"/>
      <c r="G22" s="40" t="s">
        <v>312</v>
      </c>
    </row>
  </sheetData>
  <mergeCells count="2">
    <mergeCell ref="A1:C1"/>
    <mergeCell ref="F1:G1"/>
  </mergeCells>
  <pageMargins left="0.7" right="0.7" top="0.75" bottom="0.75" header="0.3" footer="0.3"/>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7"/>
  </sheetPr>
  <dimension ref="A1:J71"/>
  <sheetViews>
    <sheetView workbookViewId="0">
      <selection activeCell="F39" sqref="F39"/>
    </sheetView>
  </sheetViews>
  <sheetFormatPr defaultColWidth="11.375" defaultRowHeight="15"/>
  <cols>
    <col min="1" max="1" width="2.875" customWidth="1"/>
    <col min="2" max="2" width="22.625" customWidth="1"/>
    <col min="3" max="3" width="11.375" customWidth="1"/>
    <col min="4" max="4" width="11" customWidth="1"/>
    <col min="5" max="5" width="15.375" customWidth="1"/>
    <col min="6" max="6" width="34.375" customWidth="1"/>
    <col min="7" max="7" width="71.875" customWidth="1"/>
    <col min="8" max="8" width="47.125" customWidth="1"/>
    <col min="9" max="9" width="24.625" customWidth="1"/>
    <col min="10" max="10" width="21.875" customWidth="1"/>
  </cols>
  <sheetData>
    <row r="1" spans="1:10">
      <c r="A1" s="2" t="s">
        <v>313</v>
      </c>
      <c r="B1" s="2" t="s">
        <v>314</v>
      </c>
      <c r="C1" s="2" t="s">
        <v>315</v>
      </c>
      <c r="D1" s="2" t="s">
        <v>316</v>
      </c>
      <c r="E1" s="2" t="s">
        <v>317</v>
      </c>
      <c r="F1" s="2" t="s">
        <v>318</v>
      </c>
      <c r="G1" s="2" t="s">
        <v>319</v>
      </c>
      <c r="H1" s="2" t="s">
        <v>320</v>
      </c>
      <c r="I1" s="2" t="s">
        <v>321</v>
      </c>
      <c r="J1" s="2" t="s">
        <v>322</v>
      </c>
    </row>
    <row r="2" spans="1:10" ht="30">
      <c r="A2" s="22">
        <v>1</v>
      </c>
      <c r="B2" s="22" t="s">
        <v>323</v>
      </c>
      <c r="C2" s="30" t="s">
        <v>324</v>
      </c>
      <c r="D2" s="23" t="s">
        <v>325</v>
      </c>
      <c r="E2" s="24"/>
      <c r="G2" s="24"/>
      <c r="H2" s="31"/>
      <c r="I2" s="26"/>
      <c r="J2" t="s">
        <v>326</v>
      </c>
    </row>
    <row r="3" spans="1:10">
      <c r="A3" s="22">
        <v>1</v>
      </c>
      <c r="B3" s="22"/>
      <c r="C3" s="24"/>
      <c r="D3" s="24"/>
      <c r="E3" s="24"/>
      <c r="F3" s="24"/>
      <c r="G3" s="99" t="s">
        <v>327</v>
      </c>
      <c r="H3" s="31"/>
      <c r="I3" s="26"/>
    </row>
    <row r="4" spans="1:10" ht="60">
      <c r="A4" s="22"/>
      <c r="B4" s="22"/>
      <c r="C4" s="24"/>
      <c r="D4" s="24"/>
      <c r="E4" s="24" t="s">
        <v>328</v>
      </c>
      <c r="F4" s="24"/>
      <c r="G4" s="90" t="s">
        <v>291</v>
      </c>
      <c r="H4" s="27" t="s">
        <v>251</v>
      </c>
      <c r="I4" s="26" t="s">
        <v>329</v>
      </c>
    </row>
    <row r="5" spans="1:10" ht="45">
      <c r="A5" s="22">
        <v>1</v>
      </c>
      <c r="B5" s="22"/>
      <c r="C5" s="24"/>
      <c r="D5" s="24"/>
      <c r="E5" s="24"/>
      <c r="F5" s="24"/>
      <c r="G5" s="4" t="s">
        <v>292</v>
      </c>
      <c r="H5" s="27" t="s">
        <v>253</v>
      </c>
      <c r="I5" s="28" t="s">
        <v>330</v>
      </c>
    </row>
    <row r="6" spans="1:10">
      <c r="A6" s="22"/>
      <c r="B6" s="22"/>
      <c r="C6" s="24"/>
      <c r="D6" s="24"/>
      <c r="E6" s="24"/>
      <c r="F6" s="24"/>
      <c r="G6" s="4"/>
      <c r="H6" s="27"/>
      <c r="I6" s="28" t="s">
        <v>331</v>
      </c>
    </row>
    <row r="7" spans="1:10" ht="45">
      <c r="A7" s="22">
        <v>1</v>
      </c>
      <c r="B7" s="22"/>
      <c r="C7" s="24"/>
      <c r="D7" s="24"/>
      <c r="E7" s="24" t="s">
        <v>332</v>
      </c>
      <c r="F7" s="24"/>
      <c r="G7" s="4" t="s">
        <v>293</v>
      </c>
      <c r="H7" s="27" t="s">
        <v>253</v>
      </c>
      <c r="I7" s="26" t="s">
        <v>331</v>
      </c>
    </row>
    <row r="8" spans="1:10">
      <c r="A8" s="22"/>
      <c r="B8" s="22"/>
      <c r="C8" s="24"/>
      <c r="D8" s="24"/>
      <c r="E8" s="24"/>
      <c r="F8" s="24"/>
      <c r="G8" s="4"/>
      <c r="H8" s="27"/>
      <c r="I8" s="26" t="s">
        <v>333</v>
      </c>
    </row>
    <row r="9" spans="1:10" ht="60">
      <c r="A9" s="22">
        <v>1</v>
      </c>
      <c r="B9" s="22"/>
      <c r="C9" s="24"/>
      <c r="D9" s="24"/>
      <c r="E9" s="24" t="s">
        <v>334</v>
      </c>
      <c r="F9" s="24"/>
      <c r="G9" s="24" t="s">
        <v>294</v>
      </c>
      <c r="H9" s="31" t="s">
        <v>257</v>
      </c>
      <c r="I9" s="26" t="s">
        <v>335</v>
      </c>
    </row>
    <row r="10" spans="1:10" ht="60">
      <c r="A10" s="22">
        <v>1</v>
      </c>
      <c r="B10" s="22"/>
      <c r="C10" s="24"/>
      <c r="D10" s="24"/>
      <c r="E10" s="24" t="s">
        <v>336</v>
      </c>
      <c r="F10" s="24"/>
      <c r="G10" s="24" t="s">
        <v>296</v>
      </c>
      <c r="H10" s="31" t="s">
        <v>259</v>
      </c>
      <c r="I10" s="26" t="s">
        <v>337</v>
      </c>
    </row>
    <row r="11" spans="1:10">
      <c r="A11" s="22"/>
      <c r="B11" s="22"/>
      <c r="C11" s="24"/>
      <c r="D11" s="24"/>
      <c r="E11" s="24"/>
      <c r="F11" s="24"/>
      <c r="G11" s="22" t="s">
        <v>338</v>
      </c>
      <c r="H11" s="31"/>
      <c r="I11" s="26"/>
    </row>
    <row r="12" spans="1:10" ht="60">
      <c r="A12" s="22">
        <v>1</v>
      </c>
      <c r="B12" s="22"/>
      <c r="C12" s="24"/>
      <c r="D12" s="24"/>
      <c r="E12" s="24"/>
      <c r="F12" s="24"/>
      <c r="G12" s="24" t="s">
        <v>298</v>
      </c>
      <c r="H12" s="100" t="s">
        <v>271</v>
      </c>
      <c r="I12" s="26" t="s">
        <v>331</v>
      </c>
    </row>
    <row r="13" spans="1:10" ht="75">
      <c r="A13" s="22">
        <v>1</v>
      </c>
      <c r="B13" s="22"/>
      <c r="C13" s="24"/>
      <c r="D13" s="24"/>
      <c r="E13" s="24"/>
      <c r="F13" s="24"/>
      <c r="G13" s="24" t="s">
        <v>299</v>
      </c>
      <c r="H13" s="100" t="s">
        <v>267</v>
      </c>
      <c r="I13" s="26" t="s">
        <v>339</v>
      </c>
    </row>
    <row r="14" spans="1:10" ht="90">
      <c r="A14" s="22">
        <v>1</v>
      </c>
      <c r="B14" s="22"/>
      <c r="C14" s="24"/>
      <c r="D14" s="24"/>
      <c r="E14" s="24"/>
      <c r="F14" s="24"/>
      <c r="G14" s="24" t="s">
        <v>305</v>
      </c>
      <c r="H14" s="31" t="s">
        <v>265</v>
      </c>
      <c r="I14" s="26" t="s">
        <v>339</v>
      </c>
    </row>
    <row r="15" spans="1:10" ht="75">
      <c r="A15" s="22">
        <v>1</v>
      </c>
      <c r="B15" s="22"/>
      <c r="C15" s="24"/>
      <c r="D15" s="24"/>
      <c r="E15" s="24"/>
      <c r="F15" s="24"/>
      <c r="G15" s="24"/>
      <c r="H15" s="31" t="s">
        <v>267</v>
      </c>
      <c r="I15" s="26" t="s">
        <v>339</v>
      </c>
    </row>
    <row r="16" spans="1:10" ht="75">
      <c r="A16" s="22"/>
      <c r="B16" s="22"/>
      <c r="C16" s="24"/>
      <c r="D16" s="24"/>
      <c r="E16" s="24"/>
      <c r="F16" s="24"/>
      <c r="G16" s="24"/>
      <c r="H16" s="100" t="s">
        <v>273</v>
      </c>
      <c r="I16" s="26" t="s">
        <v>330</v>
      </c>
    </row>
    <row r="17" spans="1:10">
      <c r="A17" s="22"/>
      <c r="B17" s="22"/>
      <c r="C17" s="24"/>
      <c r="D17" s="24"/>
      <c r="E17" s="24"/>
      <c r="F17" s="24"/>
      <c r="G17" s="22" t="s">
        <v>340</v>
      </c>
      <c r="H17" s="31"/>
      <c r="I17" s="26"/>
    </row>
    <row r="18" spans="1:10" ht="75">
      <c r="A18" s="22">
        <v>1</v>
      </c>
      <c r="B18" s="22"/>
      <c r="C18" s="24"/>
      <c r="D18" s="24"/>
      <c r="E18" s="24"/>
      <c r="F18" s="24"/>
      <c r="G18" s="101" t="s">
        <v>307</v>
      </c>
      <c r="H18" s="100" t="s">
        <v>263</v>
      </c>
      <c r="I18" s="26" t="s">
        <v>330</v>
      </c>
    </row>
    <row r="19" spans="1:10">
      <c r="A19" s="22"/>
      <c r="B19" s="22"/>
      <c r="C19" s="24"/>
      <c r="D19" s="24"/>
      <c r="E19" s="24"/>
      <c r="F19" s="24"/>
      <c r="G19" s="101"/>
      <c r="H19" s="100"/>
      <c r="I19" s="26" t="s">
        <v>331</v>
      </c>
    </row>
    <row r="20" spans="1:10" ht="75">
      <c r="A20" s="22">
        <v>1</v>
      </c>
      <c r="B20" s="22"/>
      <c r="C20" s="24"/>
      <c r="D20" s="24"/>
      <c r="E20" s="24"/>
      <c r="F20" s="24"/>
      <c r="G20" s="101" t="s">
        <v>309</v>
      </c>
      <c r="H20" s="31" t="s">
        <v>273</v>
      </c>
      <c r="I20" s="26" t="s">
        <v>330</v>
      </c>
    </row>
    <row r="21" spans="1:10" ht="90">
      <c r="A21" s="22"/>
      <c r="B21" s="22"/>
      <c r="C21" s="24"/>
      <c r="D21" s="24"/>
      <c r="E21" s="24"/>
      <c r="F21" s="24"/>
      <c r="G21" s="101"/>
      <c r="H21" s="100" t="s">
        <v>265</v>
      </c>
      <c r="I21" s="26" t="s">
        <v>330</v>
      </c>
    </row>
    <row r="22" spans="1:10">
      <c r="A22" s="22">
        <v>2</v>
      </c>
      <c r="B22" s="22" t="s">
        <v>341</v>
      </c>
      <c r="C22" s="24" t="s">
        <v>342</v>
      </c>
      <c r="D22" s="24" t="s">
        <v>343</v>
      </c>
      <c r="E22" s="24"/>
      <c r="F22" s="24"/>
      <c r="G22" s="4"/>
      <c r="H22" s="27"/>
      <c r="I22" s="26"/>
      <c r="J22" t="s">
        <v>326</v>
      </c>
    </row>
    <row r="23" spans="1:10">
      <c r="A23" s="77"/>
      <c r="B23" s="77"/>
      <c r="C23" s="24"/>
      <c r="D23" s="24"/>
      <c r="E23" s="24"/>
      <c r="F23" s="24"/>
      <c r="G23" s="99" t="s">
        <v>327</v>
      </c>
      <c r="H23" s="31"/>
      <c r="I23" s="26"/>
    </row>
    <row r="24" spans="1:10" ht="60">
      <c r="A24" s="22">
        <v>2</v>
      </c>
      <c r="B24" s="22"/>
      <c r="C24" s="24"/>
      <c r="D24" s="24"/>
      <c r="E24" s="24" t="s">
        <v>328</v>
      </c>
      <c r="F24" s="24"/>
      <c r="G24" s="4" t="s">
        <v>293</v>
      </c>
      <c r="H24" s="27" t="s">
        <v>251</v>
      </c>
      <c r="I24" s="26" t="s">
        <v>329</v>
      </c>
    </row>
    <row r="25" spans="1:10" ht="45">
      <c r="A25" s="22">
        <v>2</v>
      </c>
      <c r="B25" s="22"/>
      <c r="C25" s="24"/>
      <c r="D25" s="24"/>
      <c r="E25" s="24" t="s">
        <v>332</v>
      </c>
      <c r="F25" s="24"/>
      <c r="G25" s="4" t="s">
        <v>294</v>
      </c>
      <c r="H25" s="27" t="s">
        <v>253</v>
      </c>
      <c r="I25" s="28" t="s">
        <v>330</v>
      </c>
    </row>
    <row r="26" spans="1:10" ht="105">
      <c r="A26" s="22">
        <v>2</v>
      </c>
      <c r="B26" s="22"/>
      <c r="C26" s="24"/>
      <c r="D26" s="24"/>
      <c r="E26" s="24" t="s">
        <v>334</v>
      </c>
      <c r="F26" s="24"/>
      <c r="G26" s="24" t="s">
        <v>296</v>
      </c>
      <c r="H26" s="31" t="s">
        <v>255</v>
      </c>
      <c r="I26" s="26" t="s">
        <v>331</v>
      </c>
    </row>
    <row r="27" spans="1:10">
      <c r="A27" s="22"/>
      <c r="B27" s="22"/>
      <c r="C27" s="24"/>
      <c r="D27" s="24"/>
      <c r="E27" s="24"/>
      <c r="F27" s="24"/>
      <c r="G27" s="22" t="s">
        <v>338</v>
      </c>
      <c r="H27" s="31"/>
      <c r="I27" s="26"/>
    </row>
    <row r="28" spans="1:10" ht="60">
      <c r="A28" s="22">
        <v>2</v>
      </c>
      <c r="B28" s="22"/>
      <c r="C28" s="24"/>
      <c r="D28" s="24"/>
      <c r="E28" s="24"/>
      <c r="F28" s="24"/>
      <c r="G28" s="24" t="s">
        <v>298</v>
      </c>
      <c r="H28" s="31" t="s">
        <v>257</v>
      </c>
      <c r="I28" s="26" t="s">
        <v>335</v>
      </c>
    </row>
    <row r="29" spans="1:10" ht="60">
      <c r="A29" s="22">
        <v>2</v>
      </c>
      <c r="B29" s="22"/>
      <c r="C29" s="24"/>
      <c r="D29" s="24"/>
      <c r="E29" s="24"/>
      <c r="F29" s="24"/>
      <c r="G29" s="24" t="s">
        <v>299</v>
      </c>
      <c r="H29" s="31" t="s">
        <v>259</v>
      </c>
      <c r="I29" s="26" t="s">
        <v>337</v>
      </c>
    </row>
    <row r="30" spans="1:10" ht="75">
      <c r="A30" s="22">
        <v>2</v>
      </c>
      <c r="B30" s="22"/>
      <c r="C30" s="24"/>
      <c r="D30" s="24"/>
      <c r="E30" s="24"/>
      <c r="F30" s="24"/>
      <c r="G30" s="24" t="s">
        <v>301</v>
      </c>
      <c r="H30" s="31" t="s">
        <v>261</v>
      </c>
      <c r="I30" s="26"/>
    </row>
    <row r="31" spans="1:10" ht="75">
      <c r="A31" s="22">
        <v>2</v>
      </c>
      <c r="B31" s="22"/>
      <c r="C31" s="24"/>
      <c r="D31" s="24"/>
      <c r="E31" s="24"/>
      <c r="F31" s="24"/>
      <c r="G31" s="24" t="s">
        <v>305</v>
      </c>
      <c r="H31" s="31" t="s">
        <v>263</v>
      </c>
      <c r="I31" s="26"/>
    </row>
    <row r="32" spans="1:10">
      <c r="A32" s="22"/>
      <c r="B32" s="22"/>
      <c r="C32" s="24"/>
      <c r="D32" s="24"/>
      <c r="E32" s="24"/>
      <c r="F32" s="24"/>
      <c r="G32" s="22" t="s">
        <v>340</v>
      </c>
      <c r="H32" s="31"/>
      <c r="I32" s="26"/>
    </row>
    <row r="33" spans="1:10" ht="90">
      <c r="A33" s="22">
        <v>2</v>
      </c>
      <c r="B33" s="22"/>
      <c r="C33" s="24"/>
      <c r="D33" s="24"/>
      <c r="E33" s="24"/>
      <c r="F33" s="24"/>
      <c r="G33" s="4" t="s">
        <v>309</v>
      </c>
      <c r="H33" s="27" t="s">
        <v>265</v>
      </c>
      <c r="I33" s="26"/>
    </row>
    <row r="34" spans="1:10" ht="75">
      <c r="A34" s="22">
        <v>2</v>
      </c>
      <c r="B34" s="22"/>
      <c r="C34" s="24"/>
      <c r="D34" s="24"/>
      <c r="E34" s="24"/>
      <c r="F34" s="24"/>
      <c r="G34" s="24" t="s">
        <v>310</v>
      </c>
      <c r="H34" s="31" t="s">
        <v>267</v>
      </c>
      <c r="I34" s="26"/>
    </row>
    <row r="35" spans="1:10" ht="75">
      <c r="A35" s="22">
        <v>2</v>
      </c>
      <c r="B35" s="22"/>
      <c r="C35" s="24"/>
      <c r="D35" s="24"/>
      <c r="E35" s="24"/>
      <c r="F35" s="24"/>
      <c r="G35" s="24" t="s">
        <v>311</v>
      </c>
      <c r="H35" s="31" t="s">
        <v>269</v>
      </c>
      <c r="I35" s="26"/>
    </row>
    <row r="36" spans="1:10" ht="75">
      <c r="A36" s="22">
        <v>2</v>
      </c>
      <c r="B36" s="22"/>
      <c r="C36" s="24"/>
      <c r="D36" s="24"/>
      <c r="E36" s="24"/>
      <c r="F36" s="24"/>
      <c r="G36" s="24" t="s">
        <v>312</v>
      </c>
      <c r="H36" s="31" t="s">
        <v>273</v>
      </c>
      <c r="I36" s="26"/>
    </row>
    <row r="37" spans="1:10" ht="45">
      <c r="A37" s="22">
        <v>3</v>
      </c>
      <c r="B37" s="22" t="s">
        <v>344</v>
      </c>
      <c r="C37" s="24" t="s">
        <v>345</v>
      </c>
      <c r="D37" s="24" t="s">
        <v>346</v>
      </c>
      <c r="E37" s="24"/>
      <c r="F37" s="24"/>
      <c r="G37" s="4"/>
      <c r="H37" s="27"/>
      <c r="I37" s="26"/>
      <c r="J37" t="s">
        <v>326</v>
      </c>
    </row>
    <row r="38" spans="1:10">
      <c r="A38" s="22"/>
      <c r="B38" s="22"/>
      <c r="C38" s="24"/>
      <c r="D38" s="24"/>
      <c r="E38" s="24"/>
      <c r="F38" s="24"/>
      <c r="G38" s="99" t="s">
        <v>327</v>
      </c>
      <c r="H38" s="27"/>
      <c r="I38" s="26"/>
    </row>
    <row r="39" spans="1:10" ht="60">
      <c r="A39" s="22">
        <v>3</v>
      </c>
      <c r="B39" s="22"/>
      <c r="C39" s="24"/>
      <c r="D39" s="24"/>
      <c r="E39" s="24" t="s">
        <v>328</v>
      </c>
      <c r="F39" s="24"/>
      <c r="G39" s="4" t="s">
        <v>347</v>
      </c>
      <c r="H39" s="27" t="s">
        <v>251</v>
      </c>
      <c r="I39" s="26" t="s">
        <v>331</v>
      </c>
    </row>
    <row r="40" spans="1:10" ht="45">
      <c r="A40" s="22">
        <v>3</v>
      </c>
      <c r="B40" s="22"/>
      <c r="C40" s="24"/>
      <c r="D40" s="24"/>
      <c r="E40" s="24" t="s">
        <v>332</v>
      </c>
      <c r="F40" s="24"/>
      <c r="G40" s="4" t="s">
        <v>292</v>
      </c>
      <c r="H40" s="27" t="s">
        <v>253</v>
      </c>
      <c r="I40" s="28" t="s">
        <v>330</v>
      </c>
    </row>
    <row r="41" spans="1:10" ht="105">
      <c r="A41" s="22">
        <v>3</v>
      </c>
      <c r="B41" s="22"/>
      <c r="C41" s="24"/>
      <c r="D41" s="24"/>
      <c r="E41" s="24" t="s">
        <v>334</v>
      </c>
      <c r="F41" s="24"/>
      <c r="G41" s="4" t="s">
        <v>294</v>
      </c>
      <c r="H41" s="31" t="s">
        <v>255</v>
      </c>
      <c r="I41" s="26" t="s">
        <v>331</v>
      </c>
    </row>
    <row r="42" spans="1:10" ht="60">
      <c r="A42" s="22">
        <v>3</v>
      </c>
      <c r="B42" s="22"/>
      <c r="C42" s="24"/>
      <c r="D42" s="24"/>
      <c r="E42" s="24"/>
      <c r="F42" s="24"/>
      <c r="G42" s="4" t="s">
        <v>295</v>
      </c>
      <c r="H42" s="31" t="s">
        <v>257</v>
      </c>
      <c r="I42" s="26" t="s">
        <v>335</v>
      </c>
    </row>
    <row r="43" spans="1:10">
      <c r="A43" s="22"/>
      <c r="B43" s="22"/>
      <c r="C43" s="24"/>
      <c r="D43" s="24"/>
      <c r="E43" s="24"/>
      <c r="F43" s="24"/>
      <c r="G43" s="22" t="s">
        <v>338</v>
      </c>
      <c r="H43" s="31"/>
      <c r="I43" s="26"/>
    </row>
    <row r="44" spans="1:10" ht="60">
      <c r="A44" s="22">
        <v>3</v>
      </c>
      <c r="B44" s="22"/>
      <c r="C44" s="24"/>
      <c r="D44" s="24"/>
      <c r="E44" s="24"/>
      <c r="F44" s="24"/>
      <c r="G44" s="24" t="s">
        <v>298</v>
      </c>
      <c r="H44" s="100" t="s">
        <v>271</v>
      </c>
      <c r="I44" s="26" t="s">
        <v>330</v>
      </c>
    </row>
    <row r="45" spans="1:10" ht="75">
      <c r="A45" s="22">
        <v>3</v>
      </c>
      <c r="B45" s="22"/>
      <c r="C45" s="24"/>
      <c r="D45" s="24"/>
      <c r="E45" s="24"/>
      <c r="F45" s="24"/>
      <c r="G45" s="24" t="s">
        <v>300</v>
      </c>
      <c r="H45" s="31" t="s">
        <v>263</v>
      </c>
      <c r="I45" s="26" t="s">
        <v>330</v>
      </c>
    </row>
    <row r="46" spans="1:10">
      <c r="A46" s="22"/>
      <c r="B46" s="22"/>
      <c r="C46" s="24"/>
      <c r="D46" s="24"/>
      <c r="E46" s="24"/>
      <c r="F46" s="24"/>
      <c r="G46" s="24"/>
      <c r="H46" s="31"/>
      <c r="I46" s="26" t="s">
        <v>331</v>
      </c>
    </row>
    <row r="47" spans="1:10" ht="90">
      <c r="A47" s="22">
        <v>3</v>
      </c>
      <c r="B47" s="22"/>
      <c r="C47" s="24"/>
      <c r="D47" s="24"/>
      <c r="E47" s="24"/>
      <c r="F47" s="24"/>
      <c r="G47" s="24" t="s">
        <v>301</v>
      </c>
      <c r="H47" s="27" t="s">
        <v>265</v>
      </c>
      <c r="I47" s="26" t="s">
        <v>335</v>
      </c>
    </row>
    <row r="48" spans="1:10" s="29" customFormat="1" ht="75">
      <c r="A48" s="22">
        <v>3</v>
      </c>
      <c r="B48" s="22"/>
      <c r="C48" s="24"/>
      <c r="D48" s="24"/>
      <c r="E48" s="24"/>
      <c r="F48" s="24"/>
      <c r="G48" s="24" t="s">
        <v>303</v>
      </c>
      <c r="H48" s="31" t="s">
        <v>269</v>
      </c>
      <c r="I48" s="26" t="s">
        <v>337</v>
      </c>
      <c r="J48"/>
    </row>
    <row r="49" spans="1:10" ht="75">
      <c r="A49" s="22">
        <v>3</v>
      </c>
      <c r="B49" s="22"/>
      <c r="C49" s="24"/>
      <c r="D49" s="24"/>
      <c r="E49" s="24"/>
      <c r="F49" s="24"/>
      <c r="G49" s="24" t="s">
        <v>305</v>
      </c>
      <c r="H49" s="31" t="s">
        <v>273</v>
      </c>
      <c r="I49" s="26" t="s">
        <v>335</v>
      </c>
    </row>
    <row r="50" spans="1:10">
      <c r="A50" s="22"/>
      <c r="B50" s="22"/>
      <c r="C50" s="24"/>
      <c r="D50" s="24"/>
      <c r="E50" s="24"/>
      <c r="F50" s="24"/>
      <c r="G50" s="22" t="s">
        <v>340</v>
      </c>
      <c r="H50" s="31"/>
      <c r="I50" s="26"/>
    </row>
    <row r="51" spans="1:10" ht="60">
      <c r="A51" s="22">
        <v>3</v>
      </c>
      <c r="B51" s="22"/>
      <c r="C51" s="24"/>
      <c r="D51" s="24"/>
      <c r="E51" s="24"/>
      <c r="F51" s="24"/>
      <c r="G51" s="24" t="s">
        <v>308</v>
      </c>
      <c r="H51" s="31" t="s">
        <v>259</v>
      </c>
      <c r="I51" s="26" t="s">
        <v>331</v>
      </c>
    </row>
    <row r="52" spans="1:10" ht="75">
      <c r="A52" s="22">
        <v>3</v>
      </c>
      <c r="B52" s="22"/>
      <c r="C52" s="24"/>
      <c r="D52" s="24"/>
      <c r="E52" s="24"/>
      <c r="F52" s="24"/>
      <c r="G52" s="24" t="s">
        <v>310</v>
      </c>
      <c r="H52" s="31" t="s">
        <v>267</v>
      </c>
      <c r="I52" s="26" t="s">
        <v>331</v>
      </c>
    </row>
    <row r="53" spans="1:10" ht="75">
      <c r="A53" s="22">
        <v>3</v>
      </c>
      <c r="B53" s="22"/>
      <c r="C53" s="24"/>
      <c r="D53" s="24"/>
      <c r="E53" s="24"/>
      <c r="F53" s="24"/>
      <c r="G53" s="24" t="s">
        <v>311</v>
      </c>
      <c r="H53" s="31" t="s">
        <v>261</v>
      </c>
      <c r="I53" s="26" t="s">
        <v>331</v>
      </c>
    </row>
    <row r="54" spans="1:10" ht="105">
      <c r="A54" s="22">
        <v>3</v>
      </c>
      <c r="B54" s="22"/>
      <c r="C54" s="24"/>
      <c r="D54" s="24"/>
      <c r="E54" s="24"/>
      <c r="F54" s="24"/>
      <c r="G54" s="24" t="s">
        <v>312</v>
      </c>
      <c r="H54" s="31" t="s">
        <v>255</v>
      </c>
      <c r="I54" s="26" t="s">
        <v>335</v>
      </c>
    </row>
    <row r="55" spans="1:10">
      <c r="A55" s="32">
        <v>4</v>
      </c>
      <c r="B55" s="32" t="s">
        <v>348</v>
      </c>
      <c r="C55" s="33" t="s">
        <v>349</v>
      </c>
      <c r="D55" s="33" t="s">
        <v>350</v>
      </c>
      <c r="E55" s="33"/>
      <c r="F55" s="33"/>
      <c r="G55" s="33"/>
      <c r="H55" s="34"/>
      <c r="I55" s="35"/>
      <c r="J55" s="29"/>
    </row>
    <row r="56" spans="1:10">
      <c r="A56" s="32"/>
      <c r="B56" s="32"/>
      <c r="C56" s="33"/>
      <c r="D56" s="33"/>
      <c r="E56" s="33"/>
      <c r="F56" s="33"/>
      <c r="G56" s="99" t="s">
        <v>327</v>
      </c>
      <c r="H56" s="34"/>
      <c r="I56" s="35"/>
      <c r="J56" s="29"/>
    </row>
    <row r="57" spans="1:10" ht="60">
      <c r="A57" s="22">
        <v>4</v>
      </c>
      <c r="B57" s="22"/>
      <c r="C57" s="24"/>
      <c r="D57" s="24"/>
      <c r="E57" s="24" t="s">
        <v>328</v>
      </c>
      <c r="F57" s="24"/>
      <c r="G57" s="24" t="s">
        <v>351</v>
      </c>
      <c r="H57" s="27" t="s">
        <v>251</v>
      </c>
      <c r="I57" s="26" t="s">
        <v>329</v>
      </c>
    </row>
    <row r="58" spans="1:10" ht="45">
      <c r="A58" s="22">
        <v>4</v>
      </c>
      <c r="B58" s="22"/>
      <c r="C58" s="24"/>
      <c r="D58" s="24"/>
      <c r="E58" s="24" t="s">
        <v>332</v>
      </c>
      <c r="F58" s="24"/>
      <c r="G58" s="24" t="s">
        <v>292</v>
      </c>
      <c r="H58" s="27" t="s">
        <v>253</v>
      </c>
      <c r="I58" s="28" t="s">
        <v>330</v>
      </c>
    </row>
    <row r="59" spans="1:10" ht="105">
      <c r="A59" s="22">
        <v>4</v>
      </c>
      <c r="B59" s="22"/>
      <c r="C59" s="24"/>
      <c r="D59" s="24"/>
      <c r="E59" s="24" t="s">
        <v>334</v>
      </c>
      <c r="F59" s="24"/>
      <c r="G59" s="24" t="s">
        <v>293</v>
      </c>
      <c r="H59" s="31" t="s">
        <v>255</v>
      </c>
      <c r="I59" s="26" t="s">
        <v>331</v>
      </c>
    </row>
    <row r="60" spans="1:10" ht="60">
      <c r="A60" s="22">
        <v>4</v>
      </c>
      <c r="B60" s="22"/>
      <c r="C60" s="24"/>
      <c r="D60" s="24"/>
      <c r="E60" s="24"/>
      <c r="F60" s="24"/>
      <c r="G60" s="24" t="s">
        <v>294</v>
      </c>
      <c r="H60" s="31" t="s">
        <v>257</v>
      </c>
      <c r="I60" s="26" t="s">
        <v>335</v>
      </c>
    </row>
    <row r="61" spans="1:10" ht="75">
      <c r="A61" s="22">
        <v>4</v>
      </c>
      <c r="B61" s="22"/>
      <c r="C61" s="24"/>
      <c r="D61" s="24"/>
      <c r="E61" s="24"/>
      <c r="F61" s="24"/>
      <c r="G61" s="24" t="s">
        <v>296</v>
      </c>
      <c r="H61" s="31" t="s">
        <v>261</v>
      </c>
      <c r="I61" s="26" t="s">
        <v>337</v>
      </c>
    </row>
    <row r="62" spans="1:10" s="29" customFormat="1">
      <c r="A62" s="22"/>
      <c r="B62" s="22"/>
      <c r="C62" s="24"/>
      <c r="D62" s="24"/>
      <c r="E62" s="24"/>
      <c r="F62" s="24"/>
      <c r="G62" s="22" t="s">
        <v>338</v>
      </c>
      <c r="H62" s="31"/>
      <c r="I62" s="26"/>
      <c r="J62"/>
    </row>
    <row r="63" spans="1:10" ht="75">
      <c r="A63" s="22">
        <v>4</v>
      </c>
      <c r="B63" s="22"/>
      <c r="C63" s="24"/>
      <c r="D63" s="24"/>
      <c r="E63" s="24"/>
      <c r="F63" s="24"/>
      <c r="G63" s="24" t="s">
        <v>298</v>
      </c>
      <c r="H63" s="31" t="s">
        <v>263</v>
      </c>
      <c r="I63" s="26" t="s">
        <v>331</v>
      </c>
    </row>
    <row r="64" spans="1:10" ht="75">
      <c r="A64" s="22">
        <v>4</v>
      </c>
      <c r="B64" s="22"/>
      <c r="C64" s="24"/>
      <c r="D64" s="24"/>
      <c r="E64" s="24"/>
      <c r="F64" s="24"/>
      <c r="G64" s="24" t="s">
        <v>300</v>
      </c>
      <c r="H64" s="31" t="s">
        <v>267</v>
      </c>
      <c r="I64" s="26" t="s">
        <v>330</v>
      </c>
    </row>
    <row r="65" spans="1:10" ht="75">
      <c r="A65" s="22">
        <v>4</v>
      </c>
      <c r="B65" s="22"/>
      <c r="C65" s="24"/>
      <c r="D65" s="24"/>
      <c r="E65" s="24"/>
      <c r="F65" s="24"/>
      <c r="G65" s="24" t="s">
        <v>303</v>
      </c>
      <c r="H65" s="31" t="s">
        <v>273</v>
      </c>
      <c r="I65" s="26" t="s">
        <v>330</v>
      </c>
    </row>
    <row r="66" spans="1:10" ht="75">
      <c r="A66" s="22">
        <v>4</v>
      </c>
      <c r="B66" s="22"/>
      <c r="C66" s="24"/>
      <c r="D66" s="24"/>
      <c r="E66" s="24"/>
      <c r="F66" s="24"/>
      <c r="G66" s="24" t="s">
        <v>304</v>
      </c>
      <c r="H66" s="31" t="s">
        <v>269</v>
      </c>
      <c r="I66" s="26" t="s">
        <v>331</v>
      </c>
    </row>
    <row r="67" spans="1:10" ht="90">
      <c r="A67" s="22">
        <v>4</v>
      </c>
      <c r="B67" s="22"/>
      <c r="C67" s="24"/>
      <c r="D67" s="24"/>
      <c r="E67" s="24"/>
      <c r="F67" s="24"/>
      <c r="G67" s="24" t="s">
        <v>305</v>
      </c>
      <c r="H67" s="31" t="s">
        <v>265</v>
      </c>
      <c r="I67" s="26" t="s">
        <v>335</v>
      </c>
    </row>
    <row r="68" spans="1:10">
      <c r="A68" s="22"/>
      <c r="B68" s="22"/>
      <c r="C68" s="24"/>
      <c r="D68" s="24"/>
      <c r="E68" s="24"/>
      <c r="F68" s="24"/>
      <c r="G68" s="22" t="s">
        <v>340</v>
      </c>
      <c r="H68" s="31"/>
      <c r="I68" s="26"/>
    </row>
    <row r="69" spans="1:10" ht="75">
      <c r="A69" s="22">
        <v>4</v>
      </c>
      <c r="B69" s="22"/>
      <c r="C69" s="24"/>
      <c r="D69" s="24"/>
      <c r="E69" s="24"/>
      <c r="F69" s="24"/>
      <c r="G69" s="24" t="s">
        <v>309</v>
      </c>
      <c r="H69" s="31" t="s">
        <v>269</v>
      </c>
      <c r="I69" s="26" t="s">
        <v>331</v>
      </c>
    </row>
    <row r="70" spans="1:10" s="29" customFormat="1" ht="75">
      <c r="A70" s="22">
        <v>4</v>
      </c>
      <c r="B70" s="22"/>
      <c r="C70" s="24"/>
      <c r="D70" s="24"/>
      <c r="E70" s="24"/>
      <c r="F70" s="24"/>
      <c r="G70" s="24" t="s">
        <v>310</v>
      </c>
      <c r="H70" s="31" t="s">
        <v>267</v>
      </c>
      <c r="I70" s="26" t="s">
        <v>330</v>
      </c>
      <c r="J70"/>
    </row>
    <row r="71" spans="1:10">
      <c r="A71" s="22">
        <v>4</v>
      </c>
      <c r="B71" s="22"/>
      <c r="C71" s="24"/>
      <c r="D71" s="24"/>
      <c r="E71" s="24"/>
      <c r="F71" s="24"/>
      <c r="G71" s="24"/>
      <c r="H71" s="31"/>
      <c r="I71" s="26"/>
    </row>
  </sheetData>
  <conditionalFormatting sqref="E2 H2:I2 G2:G13 G17:G44 H5:H44 G50:H50 H53:H60 G55:G60 G62:H63 F2:F67 I5:I67 A2:D67 E12:E67 J2:J67 G68 A68:F71 H68:J71">
    <cfRule type="expression" dxfId="41" priority="3">
      <formula>$B2&gt;0</formula>
    </cfRule>
  </conditionalFormatting>
  <conditionalFormatting sqref="H4:I4 E10:E11 E4:E6 E8 H52 H67">
    <cfRule type="expression" dxfId="40" priority="5">
      <formula>$B3&gt;0</formula>
    </cfRule>
  </conditionalFormatting>
  <conditionalFormatting sqref="E9 E7">
    <cfRule type="expression" dxfId="39" priority="7">
      <formula>$B5&gt;0</formula>
    </cfRule>
  </conditionalFormatting>
  <conditionalFormatting sqref="G14 G47:H47 G51 G64:H64">
    <cfRule type="expression" dxfId="38" priority="9">
      <formula>$B15&gt;0</formula>
    </cfRule>
  </conditionalFormatting>
  <conditionalFormatting sqref="G45:H46 G52 G69">
    <cfRule type="expression" dxfId="37" priority="11">
      <formula>$B47&gt;0</formula>
    </cfRule>
  </conditionalFormatting>
  <conditionalFormatting sqref="G70 G53 G48:H48">
    <cfRule type="expression" dxfId="36" priority="24">
      <formula>#REF!&gt;0</formula>
    </cfRule>
  </conditionalFormatting>
  <conditionalFormatting sqref="G49:H49 G65:H65 G66:G67">
    <cfRule type="expression" dxfId="35" priority="25">
      <formula>#REF!&gt;0</formula>
    </cfRule>
  </conditionalFormatting>
  <conditionalFormatting sqref="G61:H61 G54">
    <cfRule type="expression" dxfId="34" priority="38">
      <formula>#REF!&gt;0</formula>
    </cfRule>
  </conditionalFormatting>
  <pageMargins left="0.7" right="0.7" top="0.75" bottom="0.75" header="0.3" footer="0.3"/>
  <pageSetup paperSize="9" orientation="portrait"/>
  <tableParts count="1">
    <tablePart r:id="rId1"/>
  </tablePart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0000000}">
          <x14:formula1>
            <xm:f>AUX!$A$2:$A$17</xm:f>
          </x14:formula1>
          <xm:sqref>E2 E4:E71</xm:sqref>
        </x14:dataValidation>
        <x14:dataValidation type="list" allowBlank="1" showInputMessage="1" showErrorMessage="1" xr:uid="{00000000-0002-0000-0700-000001000000}">
          <x14:formula1>
            <xm:f>AUX!$B$2:$B$17</xm:f>
          </x14:formula1>
          <xm:sqref>I2 I4:I71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sheetPr>
  <dimension ref="A1:M34"/>
  <sheetViews>
    <sheetView topLeftCell="G1" workbookViewId="0">
      <selection activeCell="K57" sqref="K57"/>
    </sheetView>
  </sheetViews>
  <sheetFormatPr defaultColWidth="11.375" defaultRowHeight="15"/>
  <cols>
    <col min="1" max="1" width="2.375" customWidth="1"/>
    <col min="2" max="2" width="24.875" customWidth="1"/>
    <col min="3" max="3" width="11" customWidth="1"/>
    <col min="4" max="4" width="11.375" customWidth="1"/>
    <col min="5" max="5" width="9" customWidth="1"/>
    <col min="6" max="7" width="15.375" customWidth="1"/>
    <col min="8" max="8" width="26" customWidth="1"/>
    <col min="9" max="9" width="34.375" customWidth="1"/>
    <col min="10" max="10" width="50.375" customWidth="1"/>
    <col min="11" max="11" width="43.375" customWidth="1"/>
    <col min="12" max="12" width="24.625" customWidth="1"/>
    <col min="13" max="13" width="21.875" customWidth="1"/>
  </cols>
  <sheetData>
    <row r="1" spans="1:13" ht="48" customHeight="1">
      <c r="A1" s="2" t="s">
        <v>352</v>
      </c>
      <c r="B1" s="2" t="s">
        <v>314</v>
      </c>
      <c r="C1" s="2" t="s">
        <v>353</v>
      </c>
      <c r="D1" s="2" t="s">
        <v>354</v>
      </c>
      <c r="E1" s="2" t="s">
        <v>313</v>
      </c>
      <c r="F1" s="18" t="s">
        <v>355</v>
      </c>
      <c r="G1" s="2" t="s">
        <v>317</v>
      </c>
      <c r="H1" s="2" t="s">
        <v>356</v>
      </c>
      <c r="I1" s="2" t="s">
        <v>318</v>
      </c>
      <c r="J1" s="2" t="s">
        <v>319</v>
      </c>
      <c r="K1" s="2" t="s">
        <v>320</v>
      </c>
      <c r="L1" s="2" t="s">
        <v>321</v>
      </c>
      <c r="M1" s="2" t="s">
        <v>357</v>
      </c>
    </row>
    <row r="2" spans="1:13" ht="45">
      <c r="A2" s="22">
        <v>1</v>
      </c>
      <c r="B2" s="22" t="s">
        <v>358</v>
      </c>
      <c r="C2" s="23" t="s">
        <v>359</v>
      </c>
      <c r="D2" s="23" t="s">
        <v>342</v>
      </c>
      <c r="E2" s="23" t="s">
        <v>360</v>
      </c>
      <c r="F2" s="23"/>
      <c r="G2" s="24"/>
      <c r="H2" s="24"/>
      <c r="I2" s="24"/>
      <c r="J2" s="24"/>
      <c r="K2" s="25"/>
      <c r="L2" s="26"/>
      <c r="M2" t="s">
        <v>326</v>
      </c>
    </row>
    <row r="3" spans="1:13" ht="30">
      <c r="A3" s="77"/>
      <c r="B3" s="77"/>
      <c r="C3" s="23"/>
      <c r="D3" s="23"/>
      <c r="E3" s="23"/>
      <c r="F3" s="23"/>
      <c r="G3" s="24"/>
      <c r="H3" s="24"/>
      <c r="I3" s="24"/>
      <c r="J3" s="22" t="s">
        <v>327</v>
      </c>
      <c r="K3" s="25"/>
      <c r="L3" s="26"/>
    </row>
    <row r="4" spans="1:13" ht="60">
      <c r="A4" s="22">
        <v>1</v>
      </c>
      <c r="B4" s="22"/>
      <c r="C4" s="24"/>
      <c r="D4" s="24"/>
      <c r="E4" s="24"/>
      <c r="F4" s="24" t="s">
        <v>361</v>
      </c>
      <c r="G4" s="24" t="s">
        <v>328</v>
      </c>
      <c r="H4" s="24" t="s">
        <v>362</v>
      </c>
      <c r="I4" s="24"/>
      <c r="J4" s="4" t="s">
        <v>363</v>
      </c>
      <c r="K4" s="27" t="s">
        <v>251</v>
      </c>
      <c r="L4" s="26" t="s">
        <v>330</v>
      </c>
    </row>
    <row r="5" spans="1:13" ht="60">
      <c r="A5" s="22">
        <v>1</v>
      </c>
      <c r="B5" s="22"/>
      <c r="C5" s="24"/>
      <c r="D5" s="24"/>
      <c r="E5" s="24"/>
      <c r="F5" s="24" t="s">
        <v>364</v>
      </c>
      <c r="G5" s="24" t="s">
        <v>365</v>
      </c>
      <c r="H5" s="24" t="s">
        <v>366</v>
      </c>
      <c r="I5" s="24"/>
      <c r="J5" s="4" t="s">
        <v>292</v>
      </c>
      <c r="K5" s="27" t="s">
        <v>253</v>
      </c>
      <c r="L5" s="28" t="s">
        <v>331</v>
      </c>
    </row>
    <row r="6" spans="1:13" ht="105">
      <c r="A6" s="22">
        <v>1</v>
      </c>
      <c r="B6" s="22"/>
      <c r="C6" s="24"/>
      <c r="D6" s="24"/>
      <c r="E6" s="24"/>
      <c r="F6" s="24" t="s">
        <v>367</v>
      </c>
      <c r="G6" s="24" t="s">
        <v>332</v>
      </c>
      <c r="H6" s="24" t="s">
        <v>368</v>
      </c>
      <c r="I6" s="24"/>
      <c r="J6" s="4" t="s">
        <v>293</v>
      </c>
      <c r="K6" s="27" t="s">
        <v>255</v>
      </c>
      <c r="L6" s="26" t="s">
        <v>333</v>
      </c>
    </row>
    <row r="7" spans="1:13" ht="60">
      <c r="A7" s="22">
        <v>1</v>
      </c>
      <c r="B7" s="22"/>
      <c r="C7" s="24"/>
      <c r="D7" s="24"/>
      <c r="E7" s="24"/>
      <c r="F7" s="24" t="s">
        <v>369</v>
      </c>
      <c r="G7" s="24" t="s">
        <v>370</v>
      </c>
      <c r="H7" s="24"/>
      <c r="I7" s="24"/>
      <c r="J7" s="24" t="s">
        <v>294</v>
      </c>
      <c r="K7" s="27" t="s">
        <v>257</v>
      </c>
      <c r="L7" s="26" t="s">
        <v>337</v>
      </c>
    </row>
    <row r="8" spans="1:13" ht="60">
      <c r="A8" s="22">
        <v>1</v>
      </c>
      <c r="B8" s="22"/>
      <c r="C8" s="24"/>
      <c r="D8" s="24"/>
      <c r="E8" s="24"/>
      <c r="F8" s="24"/>
      <c r="G8" s="24" t="s">
        <v>334</v>
      </c>
      <c r="H8" s="24"/>
      <c r="I8" s="24"/>
      <c r="J8" s="24" t="s">
        <v>295</v>
      </c>
      <c r="K8" s="27" t="s">
        <v>259</v>
      </c>
      <c r="L8" s="26" t="s">
        <v>331</v>
      </c>
    </row>
    <row r="9" spans="1:13" ht="90">
      <c r="A9" s="22">
        <v>1</v>
      </c>
      <c r="B9" s="22"/>
      <c r="C9" s="24"/>
      <c r="D9" s="24"/>
      <c r="E9" s="24"/>
      <c r="F9" s="24"/>
      <c r="G9" s="24"/>
      <c r="H9" s="24"/>
      <c r="I9" s="24"/>
      <c r="J9" s="24" t="s">
        <v>296</v>
      </c>
      <c r="K9" s="27" t="s">
        <v>261</v>
      </c>
      <c r="L9" s="26" t="s">
        <v>335</v>
      </c>
    </row>
    <row r="10" spans="1:13" ht="30">
      <c r="A10" s="77"/>
      <c r="B10" s="77"/>
      <c r="C10" s="24"/>
      <c r="D10" s="24"/>
      <c r="E10" s="24"/>
      <c r="F10" s="24"/>
      <c r="G10" s="24"/>
      <c r="H10" s="24"/>
      <c r="I10" s="24"/>
      <c r="J10" s="22" t="s">
        <v>338</v>
      </c>
      <c r="K10" s="25"/>
      <c r="L10" s="26"/>
    </row>
    <row r="11" spans="1:13" ht="90">
      <c r="A11" s="22">
        <v>1</v>
      </c>
      <c r="B11" s="22"/>
      <c r="C11" s="24"/>
      <c r="D11" s="24"/>
      <c r="E11" s="24"/>
      <c r="F11" s="24"/>
      <c r="G11" s="24"/>
      <c r="H11" s="24"/>
      <c r="I11" s="24"/>
      <c r="J11" s="24" t="s">
        <v>300</v>
      </c>
      <c r="K11" s="27" t="s">
        <v>263</v>
      </c>
      <c r="L11" s="26" t="s">
        <v>331</v>
      </c>
    </row>
    <row r="12" spans="1:13" ht="75">
      <c r="A12" s="22">
        <v>1</v>
      </c>
      <c r="B12" s="22"/>
      <c r="C12" s="24"/>
      <c r="D12" s="24"/>
      <c r="E12" s="24"/>
      <c r="F12" s="24"/>
      <c r="G12" s="24"/>
      <c r="H12" s="24"/>
      <c r="I12" s="24"/>
      <c r="J12" s="24" t="s">
        <v>301</v>
      </c>
      <c r="K12" s="27" t="s">
        <v>267</v>
      </c>
      <c r="L12" s="26" t="s">
        <v>331</v>
      </c>
    </row>
    <row r="13" spans="1:13" ht="90">
      <c r="A13" s="22">
        <v>1</v>
      </c>
      <c r="B13" s="22"/>
      <c r="C13" s="24"/>
      <c r="D13" s="24"/>
      <c r="E13" s="24"/>
      <c r="F13" s="24"/>
      <c r="G13" s="24"/>
      <c r="H13" s="24"/>
      <c r="I13" s="24"/>
      <c r="J13" s="24" t="s">
        <v>305</v>
      </c>
      <c r="K13" s="27" t="s">
        <v>269</v>
      </c>
      <c r="L13" s="26" t="s">
        <v>331</v>
      </c>
    </row>
    <row r="14" spans="1:13" ht="30">
      <c r="A14" s="77"/>
      <c r="B14" s="77"/>
      <c r="C14" s="24"/>
      <c r="D14" s="24"/>
      <c r="E14" s="24"/>
      <c r="F14" s="24"/>
      <c r="G14" s="24"/>
      <c r="H14" s="24"/>
      <c r="I14" s="24"/>
      <c r="J14" s="22" t="s">
        <v>340</v>
      </c>
      <c r="K14" s="27"/>
      <c r="L14" s="26"/>
    </row>
    <row r="15" spans="1:13" ht="60">
      <c r="A15" s="22">
        <v>1</v>
      </c>
      <c r="B15" s="22"/>
      <c r="C15" s="24"/>
      <c r="D15" s="24"/>
      <c r="E15" s="24"/>
      <c r="F15" s="24"/>
      <c r="G15" s="24"/>
      <c r="H15" s="24"/>
      <c r="I15" s="24"/>
      <c r="J15" s="24" t="s">
        <v>307</v>
      </c>
      <c r="K15" s="27" t="s">
        <v>271</v>
      </c>
      <c r="L15" s="26" t="s">
        <v>331</v>
      </c>
    </row>
    <row r="16" spans="1:13" ht="75">
      <c r="A16" s="22">
        <v>1</v>
      </c>
      <c r="B16" s="22"/>
      <c r="C16" s="24"/>
      <c r="D16" s="24"/>
      <c r="E16" s="24"/>
      <c r="F16" s="24"/>
      <c r="G16" s="24"/>
      <c r="H16" s="24"/>
      <c r="I16" s="24"/>
      <c r="J16" s="24" t="s">
        <v>308</v>
      </c>
      <c r="K16" s="27" t="s">
        <v>273</v>
      </c>
      <c r="L16" s="26" t="s">
        <v>331</v>
      </c>
    </row>
    <row r="17" spans="1:13" ht="90">
      <c r="A17" s="22">
        <v>1</v>
      </c>
      <c r="B17" s="22"/>
      <c r="C17" s="24"/>
      <c r="D17" s="24"/>
      <c r="E17" s="24"/>
      <c r="F17" s="24"/>
      <c r="G17" s="24"/>
      <c r="H17" s="24"/>
      <c r="I17" s="24"/>
      <c r="J17" s="24" t="s">
        <v>309</v>
      </c>
      <c r="K17" s="31" t="s">
        <v>269</v>
      </c>
      <c r="L17" s="26" t="s">
        <v>331</v>
      </c>
    </row>
    <row r="18" spans="1:13" ht="75">
      <c r="A18" s="22">
        <v>1</v>
      </c>
      <c r="B18" s="22"/>
      <c r="C18" s="24"/>
      <c r="D18" s="24"/>
      <c r="E18" s="24"/>
      <c r="F18" s="24"/>
      <c r="G18" s="24"/>
      <c r="H18" s="24"/>
      <c r="I18" s="24"/>
      <c r="J18" s="24" t="s">
        <v>310</v>
      </c>
      <c r="K18" s="31" t="s">
        <v>267</v>
      </c>
      <c r="L18" s="26" t="s">
        <v>330</v>
      </c>
    </row>
    <row r="19" spans="1:13" ht="90">
      <c r="A19" s="22">
        <v>1</v>
      </c>
      <c r="B19" s="22"/>
      <c r="C19" s="24"/>
      <c r="D19" s="24"/>
      <c r="E19" s="24"/>
      <c r="F19" s="24"/>
      <c r="G19" s="24"/>
      <c r="H19" s="24"/>
      <c r="I19" s="24"/>
      <c r="J19" s="24" t="s">
        <v>311</v>
      </c>
      <c r="K19" s="31" t="s">
        <v>261</v>
      </c>
      <c r="L19" s="26" t="s">
        <v>331</v>
      </c>
    </row>
    <row r="20" spans="1:13" ht="75">
      <c r="A20" s="22">
        <v>1</v>
      </c>
      <c r="B20" s="22"/>
      <c r="C20" s="24"/>
      <c r="D20" s="24"/>
      <c r="E20" s="24"/>
      <c r="F20" s="24"/>
      <c r="G20" s="24"/>
      <c r="H20" s="24"/>
      <c r="I20" s="24"/>
      <c r="J20" s="24" t="s">
        <v>312</v>
      </c>
      <c r="K20" s="31" t="s">
        <v>273</v>
      </c>
      <c r="L20" s="26" t="s">
        <v>335</v>
      </c>
    </row>
    <row r="21" spans="1:13">
      <c r="A21" s="22">
        <v>2</v>
      </c>
      <c r="B21" s="22" t="s">
        <v>371</v>
      </c>
      <c r="C21" s="24" t="s">
        <v>359</v>
      </c>
      <c r="D21" s="24" t="s">
        <v>346</v>
      </c>
      <c r="E21" s="24" t="s">
        <v>372</v>
      </c>
      <c r="F21" s="24"/>
      <c r="G21" s="24"/>
      <c r="H21" s="24"/>
      <c r="I21" s="24"/>
      <c r="J21" s="4"/>
      <c r="K21" s="27"/>
      <c r="L21" s="26"/>
      <c r="M21" t="s">
        <v>326</v>
      </c>
    </row>
    <row r="22" spans="1:13" ht="30">
      <c r="A22" s="77"/>
      <c r="B22" s="77"/>
      <c r="C22" s="24"/>
      <c r="D22" s="24"/>
      <c r="E22" s="24"/>
      <c r="F22" s="24"/>
      <c r="G22" s="24"/>
      <c r="H22" s="24"/>
      <c r="I22" s="24"/>
      <c r="J22" s="22" t="s">
        <v>327</v>
      </c>
      <c r="K22" s="27"/>
      <c r="L22" s="26"/>
    </row>
    <row r="23" spans="1:13" ht="60">
      <c r="A23" s="22">
        <v>2</v>
      </c>
      <c r="B23" s="22"/>
      <c r="C23" s="24"/>
      <c r="D23" s="24"/>
      <c r="E23" s="24" t="s">
        <v>373</v>
      </c>
      <c r="F23" s="24" t="s">
        <v>361</v>
      </c>
      <c r="G23" s="24" t="s">
        <v>328</v>
      </c>
      <c r="H23" s="24" t="s">
        <v>362</v>
      </c>
      <c r="I23" s="24"/>
      <c r="J23" s="4" t="s">
        <v>291</v>
      </c>
      <c r="K23" s="27" t="s">
        <v>251</v>
      </c>
      <c r="L23" s="26" t="s">
        <v>330</v>
      </c>
    </row>
    <row r="24" spans="1:13" ht="60">
      <c r="A24" s="22">
        <v>2</v>
      </c>
      <c r="B24" s="22"/>
      <c r="C24" s="24"/>
      <c r="D24" s="24"/>
      <c r="E24" s="24"/>
      <c r="F24" s="24" t="s">
        <v>364</v>
      </c>
      <c r="G24" s="24" t="s">
        <v>365</v>
      </c>
      <c r="H24" s="24" t="s">
        <v>366</v>
      </c>
      <c r="I24" s="24"/>
      <c r="J24" s="4" t="s">
        <v>292</v>
      </c>
      <c r="K24" s="27" t="s">
        <v>253</v>
      </c>
      <c r="L24" s="28" t="s">
        <v>331</v>
      </c>
    </row>
    <row r="25" spans="1:13" ht="60">
      <c r="A25" s="22">
        <v>2</v>
      </c>
      <c r="B25" s="22"/>
      <c r="C25" s="24"/>
      <c r="D25" s="24"/>
      <c r="E25" s="24"/>
      <c r="F25" s="24" t="s">
        <v>367</v>
      </c>
      <c r="G25" s="24" t="s">
        <v>332</v>
      </c>
      <c r="H25" s="24" t="s">
        <v>374</v>
      </c>
      <c r="I25" s="24"/>
      <c r="J25" s="4" t="s">
        <v>295</v>
      </c>
      <c r="K25" s="27" t="s">
        <v>259</v>
      </c>
      <c r="L25" s="26" t="s">
        <v>331</v>
      </c>
    </row>
    <row r="26" spans="1:13" ht="90">
      <c r="A26" s="22">
        <v>2</v>
      </c>
      <c r="B26" s="22"/>
      <c r="C26" s="24"/>
      <c r="D26" s="24"/>
      <c r="E26" s="24"/>
      <c r="F26" s="24"/>
      <c r="G26" s="24" t="s">
        <v>370</v>
      </c>
      <c r="H26" s="24"/>
      <c r="I26" s="24"/>
      <c r="J26" s="24" t="s">
        <v>296</v>
      </c>
      <c r="K26" s="27" t="s">
        <v>261</v>
      </c>
      <c r="L26" s="26" t="s">
        <v>330</v>
      </c>
    </row>
    <row r="27" spans="1:13" ht="30">
      <c r="A27" s="22">
        <v>2</v>
      </c>
      <c r="B27" s="22"/>
      <c r="C27" s="24"/>
      <c r="D27" s="24"/>
      <c r="E27" s="24"/>
      <c r="F27" s="24"/>
      <c r="G27" s="24"/>
      <c r="H27" s="24"/>
      <c r="I27" s="24"/>
      <c r="J27" s="22" t="s">
        <v>338</v>
      </c>
      <c r="K27" s="27"/>
      <c r="L27" s="26"/>
    </row>
    <row r="28" spans="1:13" ht="75">
      <c r="A28" s="22">
        <v>2</v>
      </c>
      <c r="B28" s="22"/>
      <c r="C28" s="24"/>
      <c r="D28" s="24"/>
      <c r="E28" s="24"/>
      <c r="F28" s="24"/>
      <c r="G28" s="24"/>
      <c r="H28" s="24"/>
      <c r="I28" s="24"/>
      <c r="J28" s="101" t="s">
        <v>375</v>
      </c>
      <c r="K28" s="27" t="s">
        <v>273</v>
      </c>
      <c r="L28" s="26" t="s">
        <v>335</v>
      </c>
    </row>
    <row r="29" spans="1:13" ht="90">
      <c r="A29" s="22">
        <v>2</v>
      </c>
      <c r="B29" s="22"/>
      <c r="C29" s="24"/>
      <c r="D29" s="24"/>
      <c r="E29" s="24"/>
      <c r="F29" s="24"/>
      <c r="G29" s="24"/>
      <c r="H29" s="24"/>
      <c r="I29" s="24"/>
      <c r="J29" s="101" t="s">
        <v>376</v>
      </c>
      <c r="K29" s="27" t="s">
        <v>269</v>
      </c>
      <c r="L29" s="26" t="s">
        <v>331</v>
      </c>
    </row>
    <row r="30" spans="1:13" ht="90">
      <c r="A30" s="22">
        <v>2</v>
      </c>
      <c r="B30" s="22"/>
      <c r="C30" s="24"/>
      <c r="D30" s="24"/>
      <c r="E30" s="24"/>
      <c r="F30" s="24"/>
      <c r="G30" s="24"/>
      <c r="H30" s="24"/>
      <c r="I30" s="24"/>
      <c r="J30" s="24" t="s">
        <v>305</v>
      </c>
      <c r="K30" s="27" t="s">
        <v>269</v>
      </c>
      <c r="L30" s="26" t="s">
        <v>331</v>
      </c>
    </row>
    <row r="31" spans="1:13" ht="30">
      <c r="A31" s="77"/>
      <c r="B31" s="77"/>
      <c r="C31" s="24"/>
      <c r="D31" s="24"/>
      <c r="E31" s="24"/>
      <c r="F31" s="24"/>
      <c r="G31" s="24"/>
      <c r="H31" s="24"/>
      <c r="I31" s="24"/>
      <c r="J31" s="22" t="s">
        <v>340</v>
      </c>
      <c r="K31" s="25"/>
      <c r="L31" s="26"/>
    </row>
    <row r="32" spans="1:13" ht="90">
      <c r="A32" s="22">
        <v>2</v>
      </c>
      <c r="B32" s="22"/>
      <c r="C32" s="24"/>
      <c r="D32" s="24"/>
      <c r="E32" s="24"/>
      <c r="F32" s="24"/>
      <c r="G32" s="24"/>
      <c r="H32" s="24"/>
      <c r="I32" s="24"/>
      <c r="J32" s="24" t="s">
        <v>309</v>
      </c>
      <c r="K32" s="31" t="s">
        <v>269</v>
      </c>
      <c r="L32" s="26" t="s">
        <v>331</v>
      </c>
    </row>
    <row r="33" spans="1:12" ht="75">
      <c r="A33" s="22">
        <v>2</v>
      </c>
      <c r="B33" s="22"/>
      <c r="C33" s="24"/>
      <c r="D33" s="24"/>
      <c r="E33" s="24"/>
      <c r="F33" s="24"/>
      <c r="G33" s="24"/>
      <c r="H33" s="24"/>
      <c r="I33" s="24"/>
      <c r="J33" s="24" t="s">
        <v>310</v>
      </c>
      <c r="K33" s="31" t="s">
        <v>267</v>
      </c>
      <c r="L33" s="26" t="s">
        <v>330</v>
      </c>
    </row>
    <row r="34" spans="1:12" ht="75">
      <c r="A34" s="22">
        <v>2</v>
      </c>
      <c r="B34" s="22"/>
      <c r="C34" s="24"/>
      <c r="D34" s="24"/>
      <c r="E34" s="24"/>
      <c r="F34" s="24"/>
      <c r="G34" s="24"/>
      <c r="H34" s="24"/>
      <c r="I34" s="24"/>
      <c r="J34" s="24" t="s">
        <v>312</v>
      </c>
      <c r="K34" s="31" t="s">
        <v>273</v>
      </c>
      <c r="L34" s="26" t="s">
        <v>335</v>
      </c>
    </row>
  </sheetData>
  <conditionalFormatting sqref="K28">
    <cfRule type="expression" dxfId="23" priority="8">
      <formula>#REF!&gt;0</formula>
    </cfRule>
  </conditionalFormatting>
  <conditionalFormatting sqref="K17:L17">
    <cfRule type="expression" dxfId="22" priority="7">
      <formula>$B17&gt;0</formula>
    </cfRule>
  </conditionalFormatting>
  <conditionalFormatting sqref="K18:L18">
    <cfRule type="expression" dxfId="21" priority="6">
      <formula>$B18&gt;0</formula>
    </cfRule>
  </conditionalFormatting>
  <conditionalFormatting sqref="K19:L19">
    <cfRule type="expression" dxfId="20" priority="5">
      <formula>$B19&gt;0</formula>
    </cfRule>
  </conditionalFormatting>
  <conditionalFormatting sqref="K20">
    <cfRule type="expression" dxfId="19" priority="4">
      <formula>$B20&gt;0</formula>
    </cfRule>
  </conditionalFormatting>
  <conditionalFormatting sqref="K32:L32">
    <cfRule type="expression" dxfId="18" priority="3">
      <formula>$B32&gt;0</formula>
    </cfRule>
  </conditionalFormatting>
  <conditionalFormatting sqref="K33:L33">
    <cfRule type="expression" dxfId="17" priority="2">
      <formula>$B33&gt;0</formula>
    </cfRule>
  </conditionalFormatting>
  <conditionalFormatting sqref="K34">
    <cfRule type="expression" dxfId="16" priority="1">
      <formula>$B34&gt;0</formula>
    </cfRule>
  </conditionalFormatting>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800-000000000000}">
          <x14:formula1>
            <xm:f>'4.CE2'!$E$2:$E$195</xm:f>
          </x14:formula1>
          <xm:sqref>K21:K26 K30:K31 K4:K16</xm:sqref>
        </x14:dataValidation>
        <x14:dataValidation type="list" allowBlank="1" showInputMessage="1" showErrorMessage="1" xr:uid="{00000000-0002-0000-0800-000001000000}">
          <x14:formula1>
            <xm:f>'4.CE2'!$E$4:$E$195</xm:f>
          </x14:formula1>
          <xm:sqref>K2:K3</xm:sqref>
        </x14:dataValidation>
        <x14:dataValidation type="list" allowBlank="1" showInputMessage="1" showErrorMessage="1" xr:uid="{00000000-0002-0000-0800-000002000000}">
          <x14:formula1>
            <xm:f>AUX!$A$2:$A$17</xm:f>
          </x14:formula1>
          <xm:sqref>G2:G34</xm:sqref>
        </x14:dataValidation>
        <x14:dataValidation type="list" allowBlank="1" showInputMessage="1" showErrorMessage="1" xr:uid="{00000000-0002-0000-0800-000003000000}">
          <x14:formula1>
            <xm:f>AUX!$B$2:$B$17</xm:f>
          </x14:formula1>
          <xm:sqref>L2:L34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Javier López Campo-Cossío</cp:lastModifiedBy>
  <cp:revision/>
  <dcterms:created xsi:type="dcterms:W3CDTF">2015-06-05T18:19:00Z</dcterms:created>
  <dcterms:modified xsi:type="dcterms:W3CDTF">2025-11-07T09:53:42Z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E9B72EB5E6674B5AA9544F31640939C2_12</vt:lpwstr>
  </property>
  <property fmtid="{D5CDD505-2E9C-101B-9397-08002B2CF9AE}" pid="3" name="KSOProductBuildVer">
    <vt:lpwstr>3082-12.2.0.18283</vt:lpwstr>
  </property>
</Properties>
</file>